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tiaorgza-my.sharepoint.com/personal/karabos_tia_org_za/Documents/Documents/Living Labs/Calls/"/>
    </mc:Choice>
  </mc:AlternateContent>
  <xr:revisionPtr revIDLastSave="135" documentId="8_{10F38EB2-D55E-49A3-9D4D-04159FEFB7E6}" xr6:coauthVersionLast="47" xr6:coauthVersionMax="47" xr10:uidLastSave="{7DCC5CA5-BECE-4FE2-A259-9395AEED4F75}"/>
  <bookViews>
    <workbookView xWindow="-110" yWindow="-110" windowWidth="19420" windowHeight="10420" xr2:uid="{00000000-000D-0000-FFFF-FFFF00000000}"/>
  </bookViews>
  <sheets>
    <sheet name="Qrtrly Budget per Milestone_ID" sheetId="1" r:id="rId1"/>
    <sheet name="Risk Regsiter " sheetId="5" r:id="rId2"/>
  </sheets>
  <externalReferences>
    <externalReference r:id="rId3"/>
    <externalReference r:id="rId4"/>
    <externalReference r:id="rId5"/>
  </externalReferences>
  <definedNames>
    <definedName name="Actual">(PeriodInActual*('[1]Project Planner'!$E1&gt;0))*PeriodInPlan</definedName>
    <definedName name="ActualBeyond">PeriodInActual*('[1]Project Planner'!$E1&gt;0)</definedName>
    <definedName name="PercentComplete">PercentCompleteBeyond*PeriodInPlan</definedName>
    <definedName name="PercentCompleteBeyond">('[1]Project Planner'!A$4=MEDIAN('[1]Project Planner'!A$4,'[1]Project Planner'!$E1,'[1]Project Planner'!$E1+'[1]Project Planner'!$F1)*('[1]Project Planner'!$E1&gt;0))*(('[1]Project Planner'!A$4&lt;(INT('[1]Project Planner'!$E1+'[1]Project Planner'!$F1*'[1]Project Planner'!$G1)))+('[1]Project Planner'!A$4='[1]Project Planner'!$E1))*('[1]Project Planner'!$G1&gt;0)</definedName>
    <definedName name="period_selected">'[1]Project Planner'!$H$2</definedName>
    <definedName name="PeriodInActual">'[1]Project Planner'!A$4=MEDIAN('[1]Project Planner'!A$4,'[1]Project Planner'!$E1,'[1]Project Planner'!$E1+'[1]Project Planner'!$F1-1)</definedName>
    <definedName name="PeriodInPlan">'[1]Project Planner'!A$4=MEDIAN('[1]Project Planner'!A$4,'[1]Project Planner'!$C1,'[1]Project Planner'!$C1+'[1]Project Planner'!$D1-1)</definedName>
    <definedName name="Plan">PeriodInPlan*('[1]Project Planner'!$C1&gt;0)</definedName>
    <definedName name="_xlnm.Print_Area" localSheetId="0">'Qrtrly Budget per Milestone_ID'!$A$1:$S$54</definedName>
    <definedName name="_xlnm.Print_Area" localSheetId="1">'Risk Regsiter '!$A$1:$N$11</definedName>
    <definedName name="_xlnm.Print_Titles" localSheetId="0">'Qrtrly Budget per Milestone_ID'!$1:$6</definedName>
    <definedName name="Z_EB2BDAA3_A66C_4B44_85C4_8483C411EF73_.wvu.PrintTitles" localSheetId="0" hidden="1">'Qrtrly Budget per Milestone_ID'!$1:$6</definedName>
  </definedNames>
  <calcPr calcId="191029"/>
  <customWorkbookViews>
    <customWorkbookView name="Sarel Van Der Walt - Personal View" guid="{EB2BDAA3-A66C-4B44-85C4-8483C411EF73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1" l="1"/>
  <c r="L43" i="1"/>
  <c r="M43" i="1"/>
  <c r="N43" i="1"/>
  <c r="O43" i="1"/>
  <c r="P43" i="1"/>
  <c r="Q43" i="1"/>
  <c r="R43" i="1"/>
  <c r="J43" i="1"/>
  <c r="K42" i="1"/>
  <c r="L42" i="1"/>
  <c r="M42" i="1"/>
  <c r="N42" i="1"/>
  <c r="O42" i="1"/>
  <c r="P42" i="1"/>
  <c r="Q42" i="1"/>
  <c r="R42" i="1"/>
  <c r="J42" i="1"/>
  <c r="K40" i="1"/>
  <c r="L40" i="1"/>
  <c r="M40" i="1"/>
  <c r="N40" i="1"/>
  <c r="O40" i="1"/>
  <c r="P40" i="1"/>
  <c r="Q40" i="1"/>
  <c r="J40" i="1"/>
  <c r="K36" i="1"/>
  <c r="L36" i="1"/>
  <c r="M36" i="1"/>
  <c r="N36" i="1"/>
  <c r="O36" i="1"/>
  <c r="P36" i="1"/>
  <c r="Q36" i="1"/>
  <c r="J36" i="1"/>
  <c r="R33" i="1"/>
  <c r="R36" i="1" s="1"/>
  <c r="J33" i="1"/>
  <c r="J34" i="1" s="1"/>
  <c r="K10" i="1"/>
  <c r="L10" i="1"/>
  <c r="M10" i="1"/>
  <c r="N10" i="1"/>
  <c r="O10" i="1"/>
  <c r="P10" i="1"/>
  <c r="Q10" i="1"/>
  <c r="J10" i="1"/>
  <c r="P17" i="1"/>
  <c r="Q17" i="1"/>
  <c r="P23" i="1"/>
  <c r="Q23" i="1"/>
  <c r="P32" i="1"/>
  <c r="Q32" i="1"/>
  <c r="R41" i="1"/>
  <c r="R25" i="1"/>
  <c r="R26" i="1"/>
  <c r="R27" i="1"/>
  <c r="R28" i="1"/>
  <c r="R29" i="1"/>
  <c r="R30" i="1"/>
  <c r="R31" i="1"/>
  <c r="R24" i="1"/>
  <c r="R19" i="1"/>
  <c r="R20" i="1"/>
  <c r="R21" i="1"/>
  <c r="R22" i="1"/>
  <c r="R18" i="1"/>
  <c r="R12" i="1"/>
  <c r="R13" i="1"/>
  <c r="R14" i="1"/>
  <c r="R15" i="1"/>
  <c r="R16" i="1"/>
  <c r="R11" i="1"/>
  <c r="R8" i="1"/>
  <c r="R9" i="1"/>
  <c r="R7" i="1"/>
  <c r="R34" i="1" l="1"/>
  <c r="J35" i="1"/>
  <c r="R17" i="1"/>
  <c r="O23" i="1"/>
  <c r="N23" i="1"/>
  <c r="M23" i="1"/>
  <c r="L23" i="1"/>
  <c r="K23" i="1"/>
  <c r="J23" i="1"/>
  <c r="R35" i="1" l="1"/>
  <c r="R23" i="1"/>
  <c r="T4" i="5"/>
  <c r="Q4" i="5"/>
  <c r="I4" i="5"/>
  <c r="F4" i="5"/>
  <c r="O32" i="1" l="1"/>
  <c r="K32" i="1" l="1"/>
  <c r="L32" i="1" l="1"/>
  <c r="M32" i="1" l="1"/>
  <c r="N32" i="1" l="1"/>
  <c r="O17" i="1" l="1"/>
  <c r="L17" i="1"/>
  <c r="M17" i="1"/>
  <c r="J32" i="1"/>
  <c r="N17" i="1" l="1"/>
  <c r="K17" i="1" l="1"/>
  <c r="J17" i="1"/>
  <c r="J37" i="1" s="1"/>
  <c r="R37" i="1" s="1"/>
  <c r="J38" i="1" l="1"/>
  <c r="R38" i="1" s="1"/>
  <c r="J39" i="1" l="1"/>
  <c r="R39" i="1" s="1"/>
  <c r="R40" i="1" l="1"/>
  <c r="R32" i="1"/>
  <c r="R10" i="1" l="1"/>
  <c r="F52" i="1" l="1"/>
  <c r="L57" i="1" l="1"/>
  <c r="L56" i="1" s="1"/>
  <c r="M57" i="1"/>
  <c r="M56" i="1" s="1"/>
  <c r="N57" i="1"/>
  <c r="N56" i="1" s="1"/>
  <c r="O57" i="1"/>
  <c r="O56" i="1" s="1"/>
  <c r="J57" i="1"/>
  <c r="J5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Sarel Van Der Walt</author>
  </authors>
  <commentList>
    <comment ref="B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Sarel Van Der Walt:</t>
        </r>
        <r>
          <rPr>
            <sz val="9"/>
            <color indexed="81"/>
            <rFont val="Tahoma"/>
            <family val="2"/>
          </rPr>
          <t xml:space="preserve">
Governance
Management
Finance
Operations
Other
</t>
        </r>
      </text>
    </comment>
    <comment ref="K7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Sarel Van Der Walt:</t>
        </r>
        <r>
          <rPr>
            <sz val="9"/>
            <color indexed="81"/>
            <rFont val="Tahoma"/>
            <family val="2"/>
          </rPr>
          <t xml:space="preserve">
Acceptance
Avoidance
Contingency
Mitigation
Transfer</t>
        </r>
      </text>
    </comment>
    <comment ref="F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Sarel Van Der Walt:</t>
        </r>
        <r>
          <rPr>
            <sz val="9"/>
            <color indexed="81"/>
            <rFont val="Tahoma"/>
            <family val="2"/>
          </rPr>
          <t xml:space="preserve">
1=Unlikely
2=Rare
3=Moderate
4=Likely
5=Very likely</t>
        </r>
      </text>
    </comment>
    <comment ref="G8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Sarel Van Der Walt:</t>
        </r>
        <r>
          <rPr>
            <sz val="9"/>
            <color indexed="81"/>
            <rFont val="Tahoma"/>
            <family val="2"/>
          </rPr>
          <t xml:space="preserve">
1=Insignificant
2=Minor
3=Moderate
4=Major
5=Critical</t>
        </r>
      </text>
    </comment>
    <comment ref="H8" authorId="0" shapeId="0" xr:uid="{00000000-0006-0000-0200-000005000000}">
      <text>
        <r>
          <rPr>
            <b/>
            <sz val="9"/>
            <color rgb="FF000000"/>
            <rFont val="Tahoma"/>
            <family val="2"/>
          </rPr>
          <t>Sarel Van Der Walt: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Likelihood x Impact</t>
        </r>
      </text>
    </comment>
    <comment ref="Q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Sarel Van Der Walt:</t>
        </r>
        <r>
          <rPr>
            <sz val="9"/>
            <color indexed="81"/>
            <rFont val="Tahoma"/>
            <family val="2"/>
          </rPr>
          <t xml:space="preserve">
1=Unlikely
2=Rare
3=Moderate
4=Likely
5=Very likely</t>
        </r>
      </text>
    </comment>
    <comment ref="R8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Sarel Van Der Walt:</t>
        </r>
        <r>
          <rPr>
            <sz val="9"/>
            <color indexed="81"/>
            <rFont val="Tahoma"/>
            <family val="2"/>
          </rPr>
          <t xml:space="preserve">
1=Insignificant
2=Minor
3=Moderate
4=Major
5=Critical</t>
        </r>
      </text>
    </comment>
    <comment ref="S8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Sarel Van Der Walt:</t>
        </r>
        <r>
          <rPr>
            <sz val="9"/>
            <color indexed="81"/>
            <rFont val="Tahoma"/>
            <family val="2"/>
          </rPr>
          <t xml:space="preserve">
Likelihood x Impact</t>
        </r>
      </text>
    </comment>
  </commentList>
</comments>
</file>

<file path=xl/sharedStrings.xml><?xml version="1.0" encoding="utf-8"?>
<sst xmlns="http://schemas.openxmlformats.org/spreadsheetml/2006/main" count="93" uniqueCount="86">
  <si>
    <t>Deliverables</t>
  </si>
  <si>
    <t>Start</t>
  </si>
  <si>
    <t>End</t>
  </si>
  <si>
    <t>Duration</t>
  </si>
  <si>
    <t>Nr</t>
  </si>
  <si>
    <t>Description</t>
  </si>
  <si>
    <t>Timeframe</t>
  </si>
  <si>
    <t>Quarter 1</t>
  </si>
  <si>
    <t>Quarter 2</t>
  </si>
  <si>
    <t>Quarter 3</t>
  </si>
  <si>
    <t>Quarter 4</t>
  </si>
  <si>
    <t>DISBURSEMENT SCHEDULE:</t>
  </si>
  <si>
    <t>Pre-Conditions</t>
  </si>
  <si>
    <t>Work Packages</t>
  </si>
  <si>
    <t>Activities</t>
  </si>
  <si>
    <t>LIVING LABS PILOT PROGRAMME</t>
  </si>
  <si>
    <t xml:space="preserve">WP2: </t>
  </si>
  <si>
    <t xml:space="preserve">WP3: </t>
  </si>
  <si>
    <t>WP0:</t>
  </si>
  <si>
    <t>0.1</t>
  </si>
  <si>
    <t>0.3</t>
  </si>
  <si>
    <t>Milestone</t>
  </si>
  <si>
    <t>Total Milestone1</t>
  </si>
  <si>
    <t>Total Milestone 3</t>
  </si>
  <si>
    <t>Quarter 5</t>
  </si>
  <si>
    <t>Quarter 6</t>
  </si>
  <si>
    <t>TOTAL PROJECT COST (Including VAT)</t>
  </si>
  <si>
    <t>PROJECT RISK REGISTER</t>
  </si>
  <si>
    <t>PROJECT NAME:</t>
  </si>
  <si>
    <t>Average Inherent Risk Rating</t>
  </si>
  <si>
    <t>Nr of High Risks</t>
  </si>
  <si>
    <t>Average Residual Risk Rating</t>
  </si>
  <si>
    <t>PROJECT MANAGER:</t>
  </si>
  <si>
    <t>DATE OF REVIEW:</t>
  </si>
  <si>
    <t>RISK IDENTIFICATION</t>
  </si>
  <si>
    <t>RISK RESPONSE</t>
  </si>
  <si>
    <t>RISK MONITORING &amp; CONTROL</t>
  </si>
  <si>
    <t>Category</t>
  </si>
  <si>
    <t>Date Raised</t>
  </si>
  <si>
    <t>Description of Risk</t>
  </si>
  <si>
    <t>Description of Impact</t>
  </si>
  <si>
    <t>INHERENT RISK</t>
  </si>
  <si>
    <t>Existing Controls</t>
  </si>
  <si>
    <t>Response Category</t>
  </si>
  <si>
    <t>Response Action</t>
  </si>
  <si>
    <t>Risk Owner</t>
  </si>
  <si>
    <t>Contingency Plan</t>
  </si>
  <si>
    <t>Status</t>
  </si>
  <si>
    <t>Date last updated</t>
  </si>
  <si>
    <t>RESIDUAL RISK</t>
  </si>
  <si>
    <t>Comments</t>
  </si>
  <si>
    <t>Likelihood</t>
  </si>
  <si>
    <t>Impact</t>
  </si>
  <si>
    <t>Risk Rating</t>
  </si>
  <si>
    <t>Risk Assess-ment</t>
  </si>
  <si>
    <t>Overall Total Budget from TIA</t>
  </si>
  <si>
    <t xml:space="preserve">Total </t>
  </si>
  <si>
    <t>Year 1 Budget (Month 1 - Month 12)  (incl VAT)</t>
  </si>
  <si>
    <t xml:space="preserve">Payment Schedule </t>
  </si>
  <si>
    <t>Work package</t>
  </si>
  <si>
    <t xml:space="preserve">Total Project Management </t>
  </si>
  <si>
    <t>Estimated Disbursement Date</t>
  </si>
  <si>
    <t>Disbursement Amount</t>
  </si>
  <si>
    <t>PROJECT PLAN AND QUARTERLY BUDGET</t>
  </si>
  <si>
    <t>Total Milestone 5</t>
  </si>
  <si>
    <t xml:space="preserve">WP5: </t>
  </si>
  <si>
    <t>0.2</t>
  </si>
  <si>
    <t xml:space="preserve">Responisible </t>
  </si>
  <si>
    <t>Project Management (12%)</t>
  </si>
  <si>
    <t>Kindly develop an activity-based budget on the work packages below</t>
  </si>
  <si>
    <t>Quarter 7</t>
  </si>
  <si>
    <t>Quarter 8</t>
  </si>
  <si>
    <t>Year 2 Budget  (Month 13 - Month 24) (incl VAT)</t>
  </si>
  <si>
    <t>Lab  design and layout (R50 000)</t>
  </si>
  <si>
    <t>Living Lab Set Up
(Max Budget: R 1 050 000)</t>
  </si>
  <si>
    <t>Creative Space (R300 000)</t>
  </si>
  <si>
    <t>Specialised equipment (R700 000)</t>
  </si>
  <si>
    <t>Innovation Bridging Programme  
(Max Budget: R 50 000)</t>
  </si>
  <si>
    <t>Innovation Support Programme 
Max Budget: R 1 100 000)</t>
  </si>
  <si>
    <t>Follow-up funding &amp; Sustainability
(Max Budget: R 200 000)</t>
  </si>
  <si>
    <t>Contigency (8%)</t>
  </si>
  <si>
    <t>WP1:</t>
  </si>
  <si>
    <t xml:space="preserve">WP6: </t>
  </si>
  <si>
    <t>Quadruple-Helix Methodology
(Max Budget: R 800 000)</t>
  </si>
  <si>
    <t>Total Milestone 4</t>
  </si>
  <si>
    <t>Total Contigency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</si>
</sst>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R&quot;* #,##0.00_);_(&quot;R&quot;* \(#,##0.00\);_(&quot;R&quot;* &quot;-&quot;??_);_(@_)"/>
    <numFmt numFmtId="165" formatCode="&quot;R&quot;#,##0"/>
    <numFmt numFmtId="166" formatCode="&quot;R&quot;\ #,##0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8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12"/>
      <color theme="1" tint="0.24994659260841701"/>
      <name val="Calibri Light"/>
      <family val="2"/>
      <scheme val="major"/>
    </font>
    <font>
      <sz val="11"/>
      <color theme="1" tint="0.24994659260841701"/>
      <name val="Calibri Light"/>
      <family val="2"/>
      <scheme val="major"/>
    </font>
    <font>
      <sz val="14"/>
      <color theme="1" tint="0.2499465926084170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3"/>
      <color theme="7"/>
      <name val="Calibri Light"/>
      <family val="2"/>
      <scheme val="major"/>
    </font>
    <font>
      <b/>
      <sz val="13"/>
      <color theme="1" tint="0.24994659260841701"/>
      <name val="Calibri Light"/>
      <family val="2"/>
      <scheme val="major"/>
    </font>
    <font>
      <b/>
      <sz val="12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n">
        <color theme="7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6">
    <xf numFmtId="0" fontId="0" fillId="0" borderId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9" fillId="7" borderId="46" applyNumberFormat="0" applyProtection="0">
      <alignment horizontal="left" vertical="center"/>
    </xf>
    <xf numFmtId="1" fontId="20" fillId="7" borderId="46">
      <alignment horizontal="center" vertical="center"/>
    </xf>
    <xf numFmtId="0" fontId="21" fillId="8" borderId="47" applyNumberFormat="0" applyFont="0" applyAlignment="0">
      <alignment horizontal="center"/>
    </xf>
    <xf numFmtId="0" fontId="22" fillId="0" borderId="0" applyNumberFormat="0" applyFill="0" applyBorder="0" applyProtection="0">
      <alignment horizontal="left" vertical="center"/>
    </xf>
    <xf numFmtId="0" fontId="21" fillId="9" borderId="48" applyNumberFormat="0" applyFont="0" applyAlignment="0">
      <alignment horizontal="center"/>
    </xf>
    <xf numFmtId="0" fontId="21" fillId="10" borderId="48" applyNumberFormat="0" applyFont="0" applyAlignment="0">
      <alignment horizontal="center"/>
    </xf>
    <xf numFmtId="0" fontId="21" fillId="11" borderId="48" applyNumberFormat="0" applyFont="0" applyAlignment="0">
      <alignment horizontal="center"/>
    </xf>
    <xf numFmtId="0" fontId="21" fillId="6" borderId="48" applyNumberFormat="0" applyFont="0" applyAlignment="0">
      <alignment horizontal="center"/>
    </xf>
    <xf numFmtId="0" fontId="23" fillId="0" borderId="0" applyFill="0" applyBorder="0" applyProtection="0">
      <alignment horizontal="center" wrapText="1"/>
    </xf>
    <xf numFmtId="3" fontId="23" fillId="0" borderId="49" applyFill="0" applyProtection="0">
      <alignment horizontal="center"/>
    </xf>
    <xf numFmtId="9" fontId="24" fillId="0" borderId="0" applyFill="0" applyBorder="0" applyProtection="0">
      <alignment horizontal="center" vertical="center"/>
    </xf>
    <xf numFmtId="0" fontId="25" fillId="0" borderId="0" applyFill="0" applyBorder="0" applyProtection="0">
      <alignment horizontal="left" wrapText="1"/>
    </xf>
  </cellStyleXfs>
  <cellXfs count="311">
    <xf numFmtId="0" fontId="0" fillId="0" borderId="0" xfId="0"/>
    <xf numFmtId="165" fontId="0" fillId="0" borderId="0" xfId="0" applyNumberFormat="1" applyAlignment="1">
      <alignment horizontal="right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/>
    <xf numFmtId="165" fontId="3" fillId="0" borderId="0" xfId="0" applyNumberFormat="1" applyFont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5" fontId="0" fillId="0" borderId="0" xfId="0" applyNumberFormat="1"/>
    <xf numFmtId="165" fontId="2" fillId="2" borderId="26" xfId="0" applyNumberFormat="1" applyFont="1" applyFill="1" applyBorder="1" applyAlignment="1">
      <alignment horizontal="right" vertical="center" wrapText="1"/>
    </xf>
    <xf numFmtId="165" fontId="2" fillId="3" borderId="19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65" fontId="2" fillId="3" borderId="2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165" fontId="9" fillId="0" borderId="1" xfId="1" applyNumberFormat="1" applyFont="1" applyFill="1" applyBorder="1" applyAlignment="1">
      <alignment vertical="center"/>
    </xf>
    <xf numFmtId="15" fontId="0" fillId="0" borderId="0" xfId="0" applyNumberFormat="1"/>
    <xf numFmtId="1" fontId="0" fillId="0" borderId="0" xfId="0" applyNumberFormat="1"/>
    <xf numFmtId="0" fontId="3" fillId="0" borderId="0" xfId="0" applyFont="1" applyAlignment="1">
      <alignment horizontal="center" vertical="center" wrapText="1"/>
    </xf>
    <xf numFmtId="0" fontId="3" fillId="0" borderId="1" xfId="0" applyFont="1" applyBorder="1"/>
    <xf numFmtId="0" fontId="3" fillId="0" borderId="0" xfId="0" applyFont="1"/>
    <xf numFmtId="0" fontId="3" fillId="3" borderId="7" xfId="0" applyFont="1" applyFill="1" applyBorder="1" applyAlignment="1">
      <alignment horizontal="center" vertical="center" textRotation="90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textRotation="90" wrapText="1"/>
    </xf>
    <xf numFmtId="0" fontId="3" fillId="3" borderId="20" xfId="0" applyFont="1" applyFill="1" applyBorder="1" applyAlignment="1">
      <alignment horizontal="center" vertical="center" wrapText="1"/>
    </xf>
    <xf numFmtId="1" fontId="0" fillId="0" borderId="23" xfId="0" applyNumberFormat="1" applyBorder="1"/>
    <xf numFmtId="15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23" xfId="0" applyBorder="1"/>
    <xf numFmtId="0" fontId="0" fillId="0" borderId="21" xfId="0" applyBorder="1"/>
    <xf numFmtId="0" fontId="0" fillId="5" borderId="21" xfId="0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165" fontId="2" fillId="3" borderId="19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9" fillId="0" borderId="1" xfId="0" applyFont="1" applyBorder="1" applyAlignment="1">
      <alignment vertical="center"/>
    </xf>
    <xf numFmtId="0" fontId="6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12" fillId="3" borderId="1" xfId="0" applyFont="1" applyFill="1" applyBorder="1" applyAlignment="1">
      <alignment vertical="center"/>
    </xf>
    <xf numFmtId="165" fontId="12" fillId="3" borderId="1" xfId="0" applyNumberFormat="1" applyFont="1" applyFill="1" applyBorder="1" applyAlignment="1">
      <alignment horizontal="right"/>
    </xf>
    <xf numFmtId="0" fontId="12" fillId="3" borderId="1" xfId="0" applyFont="1" applyFill="1" applyBorder="1" applyAlignment="1">
      <alignment horizontal="left" wrapText="1"/>
    </xf>
    <xf numFmtId="0" fontId="10" fillId="0" borderId="38" xfId="0" applyFont="1" applyBorder="1" applyAlignment="1">
      <alignment vertical="center"/>
    </xf>
    <xf numFmtId="165" fontId="10" fillId="0" borderId="37" xfId="0" applyNumberFormat="1" applyFont="1" applyBorder="1" applyAlignment="1">
      <alignment vertical="center"/>
    </xf>
    <xf numFmtId="165" fontId="2" fillId="2" borderId="10" xfId="0" applyNumberFormat="1" applyFont="1" applyFill="1" applyBorder="1" applyAlignment="1">
      <alignment horizontal="right" vertical="center" wrapText="1"/>
    </xf>
    <xf numFmtId="165" fontId="2" fillId="3" borderId="17" xfId="0" applyNumberFormat="1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left" vertical="center" wrapText="1"/>
    </xf>
    <xf numFmtId="165" fontId="2" fillId="3" borderId="6" xfId="0" applyNumberFormat="1" applyFont="1" applyFill="1" applyBorder="1" applyAlignment="1">
      <alignment horizontal="center" vertical="center" wrapText="1"/>
    </xf>
    <xf numFmtId="9" fontId="0" fillId="0" borderId="0" xfId="3" applyFont="1" applyFill="1" applyBorder="1"/>
    <xf numFmtId="15" fontId="1" fillId="4" borderId="1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15" fontId="1" fillId="4" borderId="3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165" fontId="5" fillId="4" borderId="1" xfId="0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1" fillId="4" borderId="3" xfId="0" applyFont="1" applyFill="1" applyBorder="1" applyAlignment="1">
      <alignment horizontal="left" vertical="center"/>
    </xf>
    <xf numFmtId="0" fontId="1" fillId="4" borderId="20" xfId="0" applyFont="1" applyFill="1" applyBorder="1" applyAlignment="1">
      <alignment horizontal="left" vertical="center"/>
    </xf>
    <xf numFmtId="15" fontId="1" fillId="4" borderId="20" xfId="0" applyNumberFormat="1" applyFont="1" applyFill="1" applyBorder="1" applyAlignment="1">
      <alignment horizontal="left" vertical="center" wrapText="1"/>
    </xf>
    <xf numFmtId="0" fontId="0" fillId="4" borderId="0" xfId="0" applyFill="1"/>
    <xf numFmtId="0" fontId="1" fillId="4" borderId="4" xfId="0" applyFont="1" applyFill="1" applyBorder="1" applyAlignment="1">
      <alignment horizontal="left" vertical="center" wrapText="1"/>
    </xf>
    <xf numFmtId="165" fontId="1" fillId="4" borderId="20" xfId="0" applyNumberFormat="1" applyFont="1" applyFill="1" applyBorder="1" applyAlignment="1">
      <alignment horizontal="right" vertical="center" wrapText="1"/>
    </xf>
    <xf numFmtId="43" fontId="0" fillId="0" borderId="0" xfId="2" applyFont="1" applyFill="1" applyBorder="1"/>
    <xf numFmtId="0" fontId="0" fillId="0" borderId="1" xfId="0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65" fontId="0" fillId="0" borderId="0" xfId="3" applyNumberFormat="1" applyFont="1" applyFill="1" applyBorder="1"/>
    <xf numFmtId="165" fontId="1" fillId="4" borderId="3" xfId="0" applyNumberFormat="1" applyFont="1" applyFill="1" applyBorder="1" applyAlignment="1">
      <alignment horizontal="right" vertical="center" wrapText="1"/>
    </xf>
    <xf numFmtId="165" fontId="1" fillId="4" borderId="1" xfId="0" applyNumberFormat="1" applyFont="1" applyFill="1" applyBorder="1" applyAlignment="1">
      <alignment horizontal="right" vertical="center" wrapText="1"/>
    </xf>
    <xf numFmtId="165" fontId="2" fillId="4" borderId="3" xfId="0" applyNumberFormat="1" applyFont="1" applyFill="1" applyBorder="1" applyAlignment="1">
      <alignment horizontal="right" vertical="center" wrapText="1"/>
    </xf>
    <xf numFmtId="165" fontId="2" fillId="2" borderId="36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/>
    </xf>
    <xf numFmtId="0" fontId="1" fillId="4" borderId="23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left" vertical="center" wrapText="1"/>
    </xf>
    <xf numFmtId="0" fontId="1" fillId="4" borderId="12" xfId="0" applyFont="1" applyFill="1" applyBorder="1" applyAlignment="1">
      <alignment horizontal="left" vertical="center" wrapText="1"/>
    </xf>
    <xf numFmtId="0" fontId="1" fillId="4" borderId="51" xfId="0" applyFont="1" applyFill="1" applyBorder="1" applyAlignment="1">
      <alignment horizontal="left" vertical="center" wrapText="1"/>
    </xf>
    <xf numFmtId="165" fontId="2" fillId="3" borderId="44" xfId="0" applyNumberFormat="1" applyFont="1" applyFill="1" applyBorder="1" applyAlignment="1">
      <alignment horizontal="center" vertical="center" wrapText="1"/>
    </xf>
    <xf numFmtId="165" fontId="1" fillId="4" borderId="40" xfId="0" applyNumberFormat="1" applyFont="1" applyFill="1" applyBorder="1" applyAlignment="1">
      <alignment horizontal="right" vertical="center" wrapText="1"/>
    </xf>
    <xf numFmtId="165" fontId="2" fillId="2" borderId="41" xfId="0" applyNumberFormat="1" applyFont="1" applyFill="1" applyBorder="1" applyAlignment="1">
      <alignment horizontal="right" vertical="center" wrapText="1"/>
    </xf>
    <xf numFmtId="15" fontId="1" fillId="0" borderId="23" xfId="0" applyNumberFormat="1" applyFont="1" applyBorder="1" applyAlignment="1">
      <alignment horizontal="left" vertical="center" wrapText="1"/>
    </xf>
    <xf numFmtId="0" fontId="1" fillId="4" borderId="21" xfId="0" applyFont="1" applyFill="1" applyBorder="1" applyAlignment="1">
      <alignment horizontal="left" vertical="center" wrapText="1"/>
    </xf>
    <xf numFmtId="15" fontId="1" fillId="4" borderId="5" xfId="0" applyNumberFormat="1" applyFont="1" applyFill="1" applyBorder="1" applyAlignment="1">
      <alignment horizontal="left" vertical="center" wrapText="1"/>
    </xf>
    <xf numFmtId="15" fontId="1" fillId="4" borderId="23" xfId="0" applyNumberFormat="1" applyFont="1" applyFill="1" applyBorder="1" applyAlignment="1">
      <alignment horizontal="left" vertical="center" wrapText="1"/>
    </xf>
    <xf numFmtId="15" fontId="1" fillId="4" borderId="24" xfId="0" applyNumberFormat="1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/>
    </xf>
    <xf numFmtId="0" fontId="0" fillId="2" borderId="35" xfId="0" applyFill="1" applyBorder="1" applyAlignment="1">
      <alignment horizontal="left" vertical="center"/>
    </xf>
    <xf numFmtId="165" fontId="1" fillId="4" borderId="13" xfId="0" applyNumberFormat="1" applyFont="1" applyFill="1" applyBorder="1" applyAlignment="1">
      <alignment horizontal="right" vertical="center" wrapText="1"/>
    </xf>
    <xf numFmtId="165" fontId="2" fillId="4" borderId="13" xfId="0" applyNumberFormat="1" applyFont="1" applyFill="1" applyBorder="1" applyAlignment="1">
      <alignment horizontal="right" vertical="center" wrapText="1"/>
    </xf>
    <xf numFmtId="165" fontId="3" fillId="2" borderId="52" xfId="0" applyNumberFormat="1" applyFont="1" applyFill="1" applyBorder="1" applyAlignment="1">
      <alignment horizontal="right" vertical="center"/>
    </xf>
    <xf numFmtId="15" fontId="1" fillId="0" borderId="5" xfId="0" applyNumberFormat="1" applyFont="1" applyBorder="1" applyAlignment="1">
      <alignment horizontal="left" vertical="center" wrapText="1"/>
    </xf>
    <xf numFmtId="165" fontId="1" fillId="4" borderId="14" xfId="0" applyNumberFormat="1" applyFont="1" applyFill="1" applyBorder="1" applyAlignment="1">
      <alignment horizontal="right" vertical="center" wrapText="1"/>
    </xf>
    <xf numFmtId="165" fontId="0" fillId="4" borderId="1" xfId="0" applyNumberFormat="1" applyFill="1" applyBorder="1" applyAlignment="1">
      <alignment horizontal="right" vertical="center"/>
    </xf>
    <xf numFmtId="165" fontId="5" fillId="4" borderId="13" xfId="0" applyNumberFormat="1" applyFont="1" applyFill="1" applyBorder="1" applyAlignment="1">
      <alignment horizontal="right" vertical="center"/>
    </xf>
    <xf numFmtId="165" fontId="0" fillId="4" borderId="3" xfId="0" applyNumberFormat="1" applyFill="1" applyBorder="1" applyAlignment="1">
      <alignment horizontal="right"/>
    </xf>
    <xf numFmtId="165" fontId="5" fillId="4" borderId="3" xfId="0" applyNumberFormat="1" applyFont="1" applyFill="1" applyBorder="1" applyAlignment="1">
      <alignment horizontal="right" vertical="center"/>
    </xf>
    <xf numFmtId="165" fontId="5" fillId="4" borderId="14" xfId="0" applyNumberFormat="1" applyFont="1" applyFill="1" applyBorder="1" applyAlignment="1">
      <alignment horizontal="right" vertical="center"/>
    </xf>
    <xf numFmtId="165" fontId="1" fillId="4" borderId="11" xfId="0" applyNumberFormat="1" applyFont="1" applyFill="1" applyBorder="1" applyAlignment="1">
      <alignment horizontal="right" vertical="center" wrapText="1"/>
    </xf>
    <xf numFmtId="165" fontId="10" fillId="4" borderId="28" xfId="0" applyNumberFormat="1" applyFont="1" applyFill="1" applyBorder="1" applyAlignment="1">
      <alignment horizontal="right" vertical="center"/>
    </xf>
    <xf numFmtId="165" fontId="10" fillId="4" borderId="21" xfId="0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left" vertical="center"/>
    </xf>
    <xf numFmtId="0" fontId="1" fillId="4" borderId="39" xfId="0" applyFont="1" applyFill="1" applyBorder="1" applyAlignment="1">
      <alignment horizontal="left" vertical="center"/>
    </xf>
    <xf numFmtId="0" fontId="1" fillId="4" borderId="14" xfId="0" applyFont="1" applyFill="1" applyBorder="1" applyAlignment="1">
      <alignment horizontal="left" vertical="center"/>
    </xf>
    <xf numFmtId="0" fontId="1" fillId="4" borderId="40" xfId="0" applyFont="1" applyFill="1" applyBorder="1" applyAlignment="1">
      <alignment horizontal="left" vertical="center"/>
    </xf>
    <xf numFmtId="165" fontId="10" fillId="4" borderId="1" xfId="0" applyNumberFormat="1" applyFont="1" applyFill="1" applyBorder="1" applyAlignment="1">
      <alignment horizontal="right"/>
    </xf>
    <xf numFmtId="0" fontId="0" fillId="0" borderId="1" xfId="0" applyBorder="1" applyAlignment="1">
      <alignment vertical="center"/>
    </xf>
    <xf numFmtId="15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" fillId="0" borderId="20" xfId="0" applyFont="1" applyBorder="1" applyAlignment="1">
      <alignment horizontal="left" vertical="center" wrapText="1"/>
    </xf>
    <xf numFmtId="15" fontId="1" fillId="0" borderId="20" xfId="0" applyNumberFormat="1" applyFont="1" applyBorder="1" applyAlignment="1">
      <alignment horizontal="left" vertical="center" wrapText="1"/>
    </xf>
    <xf numFmtId="165" fontId="5" fillId="0" borderId="20" xfId="0" applyNumberFormat="1" applyFont="1" applyBorder="1" applyAlignment="1">
      <alignment horizontal="right" vertical="center"/>
    </xf>
    <xf numFmtId="165" fontId="1" fillId="0" borderId="20" xfId="0" applyNumberFormat="1" applyFont="1" applyBorder="1" applyAlignment="1">
      <alignment horizontal="right" vertical="center" wrapText="1"/>
    </xf>
    <xf numFmtId="15" fontId="1" fillId="4" borderId="13" xfId="0" applyNumberFormat="1" applyFont="1" applyFill="1" applyBorder="1" applyAlignment="1">
      <alignment horizontal="left" vertical="center" wrapText="1"/>
    </xf>
    <xf numFmtId="15" fontId="1" fillId="4" borderId="14" xfId="0" applyNumberFormat="1" applyFont="1" applyFill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4" borderId="21" xfId="0" applyFont="1" applyFill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165" fontId="4" fillId="2" borderId="43" xfId="0" applyNumberFormat="1" applyFont="1" applyFill="1" applyBorder="1" applyAlignment="1">
      <alignment horizontal="right" vertical="center" wrapText="1"/>
    </xf>
    <xf numFmtId="165" fontId="4" fillId="2" borderId="53" xfId="0" applyNumberFormat="1" applyFont="1" applyFill="1" applyBorder="1" applyAlignment="1">
      <alignment horizontal="right" vertical="center" wrapText="1"/>
    </xf>
    <xf numFmtId="165" fontId="10" fillId="0" borderId="4" xfId="0" applyNumberFormat="1" applyFont="1" applyBorder="1" applyAlignment="1">
      <alignment horizontal="right" vertical="center"/>
    </xf>
    <xf numFmtId="165" fontId="1" fillId="0" borderId="3" xfId="0" applyNumberFormat="1" applyFont="1" applyBorder="1" applyAlignment="1">
      <alignment horizontal="right" vertical="center" wrapText="1"/>
    </xf>
    <xf numFmtId="165" fontId="1" fillId="0" borderId="13" xfId="0" applyNumberFormat="1" applyFont="1" applyBorder="1" applyAlignment="1">
      <alignment horizontal="righ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0" fillId="0" borderId="50" xfId="0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15" fontId="1" fillId="0" borderId="6" xfId="0" applyNumberFormat="1" applyFont="1" applyBorder="1" applyAlignment="1">
      <alignment horizontal="left" vertical="center" wrapText="1"/>
    </xf>
    <xf numFmtId="15" fontId="1" fillId="4" borderId="7" xfId="0" applyNumberFormat="1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165" fontId="1" fillId="4" borderId="7" xfId="0" applyNumberFormat="1" applyFont="1" applyFill="1" applyBorder="1" applyAlignment="1">
      <alignment horizontal="right" vertical="center" wrapText="1"/>
    </xf>
    <xf numFmtId="0" fontId="0" fillId="0" borderId="20" xfId="0" applyBorder="1" applyAlignment="1">
      <alignment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2" borderId="43" xfId="0" applyFill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165" fontId="2" fillId="2" borderId="55" xfId="0" applyNumberFormat="1" applyFont="1" applyFill="1" applyBorder="1" applyAlignment="1">
      <alignment horizontal="right" vertical="center" wrapText="1"/>
    </xf>
    <xf numFmtId="0" fontId="1" fillId="4" borderId="13" xfId="0" applyFont="1" applyFill="1" applyBorder="1" applyAlignment="1">
      <alignment horizontal="left" vertical="center"/>
    </xf>
    <xf numFmtId="0" fontId="0" fillId="0" borderId="4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4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1" fillId="4" borderId="6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 wrapText="1"/>
    </xf>
    <xf numFmtId="15" fontId="1" fillId="4" borderId="50" xfId="0" applyNumberFormat="1" applyFont="1" applyFill="1" applyBorder="1" applyAlignment="1">
      <alignment horizontal="left" vertical="center" wrapText="1"/>
    </xf>
    <xf numFmtId="165" fontId="5" fillId="4" borderId="50" xfId="0" applyNumberFormat="1" applyFont="1" applyFill="1" applyBorder="1" applyAlignment="1">
      <alignment horizontal="right" vertical="center"/>
    </xf>
    <xf numFmtId="165" fontId="5" fillId="4" borderId="7" xfId="0" applyNumberFormat="1" applyFont="1" applyFill="1" applyBorder="1" applyAlignment="1">
      <alignment horizontal="right" vertical="center"/>
    </xf>
    <xf numFmtId="0" fontId="0" fillId="0" borderId="19" xfId="0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11" xfId="0" applyBorder="1" applyAlignment="1">
      <alignment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1" fillId="0" borderId="51" xfId="0" applyFont="1" applyBorder="1" applyAlignment="1">
      <alignment horizontal="left" vertical="center" wrapText="1"/>
    </xf>
    <xf numFmtId="0" fontId="3" fillId="2" borderId="34" xfId="0" applyFont="1" applyFill="1" applyBorder="1" applyAlignment="1">
      <alignment horizontal="left" vertical="center" wrapText="1"/>
    </xf>
    <xf numFmtId="0" fontId="3" fillId="2" borderId="36" xfId="0" applyFont="1" applyFill="1" applyBorder="1" applyAlignment="1">
      <alignment horizontal="left" vertical="center" wrapText="1"/>
    </xf>
    <xf numFmtId="0" fontId="3" fillId="2" borderId="56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0" fillId="0" borderId="40" xfId="0" applyBorder="1" applyAlignment="1">
      <alignment horizontal="left" vertical="center"/>
    </xf>
    <xf numFmtId="0" fontId="0" fillId="0" borderId="20" xfId="0" applyBorder="1" applyAlignment="1">
      <alignment vertical="center" wrapText="1"/>
    </xf>
    <xf numFmtId="0" fontId="0" fillId="0" borderId="20" xfId="0" applyBorder="1" applyAlignment="1">
      <alignment horizontal="left" vertical="center" wrapText="1"/>
    </xf>
    <xf numFmtId="0" fontId="0" fillId="0" borderId="22" xfId="0" applyBorder="1" applyAlignment="1">
      <alignment vertical="center" wrapText="1"/>
    </xf>
    <xf numFmtId="165" fontId="1" fillId="4" borderId="12" xfId="0" applyNumberFormat="1" applyFont="1" applyFill="1" applyBorder="1" applyAlignment="1">
      <alignment horizontal="right" vertical="center" wrapText="1"/>
    </xf>
    <xf numFmtId="165" fontId="1" fillId="4" borderId="51" xfId="0" applyNumberFormat="1" applyFont="1" applyFill="1" applyBorder="1" applyAlignment="1">
      <alignment horizontal="right" vertical="center" wrapText="1"/>
    </xf>
    <xf numFmtId="165" fontId="1" fillId="4" borderId="2" xfId="0" applyNumberFormat="1" applyFont="1" applyFill="1" applyBorder="1" applyAlignment="1">
      <alignment horizontal="right" vertical="center" wrapText="1"/>
    </xf>
    <xf numFmtId="165" fontId="1" fillId="0" borderId="51" xfId="0" applyNumberFormat="1" applyFont="1" applyBorder="1" applyAlignment="1">
      <alignment horizontal="right" vertical="center" wrapText="1"/>
    </xf>
    <xf numFmtId="165" fontId="2" fillId="4" borderId="17" xfId="0" applyNumberFormat="1" applyFont="1" applyFill="1" applyBorder="1" applyAlignment="1">
      <alignment horizontal="right" vertical="center" wrapText="1"/>
    </xf>
    <xf numFmtId="165" fontId="2" fillId="2" borderId="52" xfId="0" applyNumberFormat="1" applyFont="1" applyFill="1" applyBorder="1" applyAlignment="1">
      <alignment horizontal="right" vertical="center" wrapText="1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165" fontId="30" fillId="0" borderId="0" xfId="0" applyNumberFormat="1" applyFont="1" applyAlignment="1">
      <alignment horizontal="center"/>
    </xf>
    <xf numFmtId="0" fontId="30" fillId="0" borderId="0" xfId="0" applyFont="1"/>
    <xf numFmtId="0" fontId="4" fillId="2" borderId="45" xfId="0" applyFont="1" applyFill="1" applyBorder="1" applyAlignment="1">
      <alignment horizontal="left" vertical="center"/>
    </xf>
    <xf numFmtId="0" fontId="4" fillId="2" borderId="54" xfId="0" applyFont="1" applyFill="1" applyBorder="1" applyAlignment="1">
      <alignment horizontal="left" vertical="center"/>
    </xf>
    <xf numFmtId="0" fontId="4" fillId="2" borderId="52" xfId="0" applyFont="1" applyFill="1" applyBorder="1" applyAlignment="1">
      <alignment horizontal="left" vertical="center"/>
    </xf>
    <xf numFmtId="165" fontId="10" fillId="3" borderId="29" xfId="0" applyNumberFormat="1" applyFont="1" applyFill="1" applyBorder="1" applyAlignment="1">
      <alignment horizontal="center" vertical="center" wrapText="1"/>
    </xf>
    <xf numFmtId="165" fontId="10" fillId="3" borderId="57" xfId="0" applyNumberFormat="1" applyFont="1" applyFill="1" applyBorder="1" applyAlignment="1">
      <alignment horizontal="center" vertical="center" wrapText="1"/>
    </xf>
    <xf numFmtId="165" fontId="10" fillId="3" borderId="58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/>
    </xf>
    <xf numFmtId="165" fontId="2" fillId="3" borderId="44" xfId="0" applyNumberFormat="1" applyFont="1" applyFill="1" applyBorder="1" applyAlignment="1">
      <alignment horizontal="center" vertical="center" wrapText="1"/>
    </xf>
    <xf numFmtId="165" fontId="2" fillId="3" borderId="19" xfId="0" applyNumberFormat="1" applyFont="1" applyFill="1" applyBorder="1" applyAlignment="1">
      <alignment horizontal="center" vertical="center" wrapText="1"/>
    </xf>
    <xf numFmtId="165" fontId="2" fillId="3" borderId="17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left" vertical="center" wrapText="1"/>
    </xf>
    <xf numFmtId="0" fontId="3" fillId="4" borderId="36" xfId="0" applyFont="1" applyFill="1" applyBorder="1" applyAlignment="1">
      <alignment horizontal="left" vertical="center" wrapText="1"/>
    </xf>
    <xf numFmtId="0" fontId="3" fillId="4" borderId="32" xfId="0" applyFont="1" applyFill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4" borderId="29" xfId="0" applyFont="1" applyFill="1" applyBorder="1" applyAlignment="1">
      <alignment horizontal="left" vertical="center" wrapText="1"/>
    </xf>
    <xf numFmtId="0" fontId="3" fillId="4" borderId="25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horizontal="left" vertical="center" wrapText="1"/>
    </xf>
    <xf numFmtId="0" fontId="3" fillId="2" borderId="54" xfId="0" applyFont="1" applyFill="1" applyBorder="1" applyAlignment="1">
      <alignment horizontal="left" vertical="center" wrapText="1"/>
    </xf>
    <xf numFmtId="0" fontId="3" fillId="2" borderId="52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6" fillId="0" borderId="0" xfId="0" applyFont="1" applyAlignment="1">
      <alignment horizontal="left"/>
    </xf>
    <xf numFmtId="165" fontId="2" fillId="3" borderId="32" xfId="0" applyNumberFormat="1" applyFont="1" applyFill="1" applyBorder="1" applyAlignment="1">
      <alignment horizontal="center" vertical="center" wrapText="1"/>
    </xf>
    <xf numFmtId="165" fontId="2" fillId="3" borderId="59" xfId="0" applyNumberFormat="1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8" fillId="0" borderId="0" xfId="0" applyFont="1" applyAlignment="1">
      <alignment horizontal="left"/>
    </xf>
    <xf numFmtId="0" fontId="3" fillId="4" borderId="30" xfId="0" applyFont="1" applyFill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2" fillId="3" borderId="1" xfId="0" applyFont="1" applyFill="1" applyBorder="1"/>
    <xf numFmtId="0" fontId="9" fillId="0" borderId="1" xfId="0" applyFont="1" applyBorder="1" applyAlignment="1">
      <alignment horizontal="left"/>
    </xf>
    <xf numFmtId="0" fontId="9" fillId="0" borderId="1" xfId="0" applyFont="1" applyBorder="1"/>
    <xf numFmtId="0" fontId="9" fillId="4" borderId="1" xfId="0" applyFont="1" applyFill="1" applyBorder="1"/>
    <xf numFmtId="0" fontId="9" fillId="0" borderId="1" xfId="0" applyFont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167" fontId="3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left"/>
    </xf>
    <xf numFmtId="0" fontId="3" fillId="3" borderId="1" xfId="0" applyFont="1" applyFill="1" applyBorder="1" applyAlignment="1">
      <alignment horizontal="right" vertical="center"/>
    </xf>
    <xf numFmtId="15" fontId="3" fillId="0" borderId="1" xfId="0" applyNumberFormat="1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1" fontId="3" fillId="3" borderId="23" xfId="0" applyNumberFormat="1" applyFont="1" applyFill="1" applyBorder="1" applyAlignment="1">
      <alignment horizontal="center" vertical="center"/>
    </xf>
    <xf numFmtId="1" fontId="3" fillId="3" borderId="6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5" fontId="3" fillId="3" borderId="1" xfId="0" applyNumberFormat="1" applyFont="1" applyFill="1" applyBorder="1" applyAlignment="1">
      <alignment horizontal="center" vertical="center"/>
    </xf>
    <xf numFmtId="15" fontId="3" fillId="3" borderId="7" xfId="0" applyNumberFormat="1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15" fontId="3" fillId="3" borderId="1" xfId="0" applyNumberFormat="1" applyFont="1" applyFill="1" applyBorder="1" applyAlignment="1">
      <alignment horizontal="center" vertical="center" wrapText="1"/>
    </xf>
    <xf numFmtId="15" fontId="3" fillId="3" borderId="20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165" fontId="2" fillId="2" borderId="16" xfId="0" applyNumberFormat="1" applyFont="1" applyFill="1" applyBorder="1" applyAlignment="1">
      <alignment horizontal="right" vertical="center" wrapText="1"/>
    </xf>
    <xf numFmtId="165" fontId="2" fillId="2" borderId="42" xfId="0" applyNumberFormat="1" applyFont="1" applyFill="1" applyBorder="1" applyAlignment="1">
      <alignment horizontal="right" vertical="center" wrapText="1"/>
    </xf>
    <xf numFmtId="165" fontId="1" fillId="4" borderId="61" xfId="0" applyNumberFormat="1" applyFont="1" applyFill="1" applyBorder="1" applyAlignment="1">
      <alignment horizontal="right" vertical="center" wrapText="1"/>
    </xf>
    <xf numFmtId="165" fontId="1" fillId="4" borderId="60" xfId="0" applyNumberFormat="1" applyFont="1" applyFill="1" applyBorder="1" applyAlignment="1">
      <alignment horizontal="right" vertical="center" wrapText="1"/>
    </xf>
    <xf numFmtId="165" fontId="2" fillId="3" borderId="7" xfId="0" applyNumberFormat="1" applyFont="1" applyFill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right" vertical="center" wrapText="1"/>
    </xf>
    <xf numFmtId="165" fontId="1" fillId="0" borderId="11" xfId="0" applyNumberFormat="1" applyFont="1" applyBorder="1" applyAlignment="1">
      <alignment horizontal="right" vertical="center" wrapText="1"/>
    </xf>
    <xf numFmtId="165" fontId="1" fillId="4" borderId="23" xfId="0" applyNumberFormat="1" applyFont="1" applyFill="1" applyBorder="1" applyAlignment="1">
      <alignment horizontal="right" vertical="center" wrapText="1"/>
    </xf>
    <xf numFmtId="165" fontId="10" fillId="0" borderId="21" xfId="0" applyNumberFormat="1" applyFont="1" applyBorder="1" applyAlignment="1">
      <alignment horizontal="right" vertical="center"/>
    </xf>
    <xf numFmtId="165" fontId="1" fillId="4" borderId="24" xfId="0" applyNumberFormat="1" applyFont="1" applyFill="1" applyBorder="1" applyAlignment="1">
      <alignment horizontal="right" vertical="center" wrapText="1"/>
    </xf>
    <xf numFmtId="165" fontId="10" fillId="0" borderId="22" xfId="0" applyNumberFormat="1" applyFont="1" applyBorder="1" applyAlignment="1">
      <alignment horizontal="right" vertical="center"/>
    </xf>
    <xf numFmtId="165" fontId="1" fillId="4" borderId="50" xfId="0" applyNumberFormat="1" applyFont="1" applyFill="1" applyBorder="1" applyAlignment="1">
      <alignment horizontal="right" vertical="center" wrapText="1"/>
    </xf>
    <xf numFmtId="165" fontId="10" fillId="4" borderId="8" xfId="0" applyNumberFormat="1" applyFont="1" applyFill="1" applyBorder="1" applyAlignment="1">
      <alignment horizontal="right" vertical="center"/>
    </xf>
    <xf numFmtId="165" fontId="5" fillId="4" borderId="39" xfId="0" applyNumberFormat="1" applyFont="1" applyFill="1" applyBorder="1" applyAlignment="1">
      <alignment horizontal="right" vertical="center"/>
    </xf>
    <xf numFmtId="165" fontId="0" fillId="4" borderId="61" xfId="0" applyNumberFormat="1" applyFill="1" applyBorder="1" applyAlignment="1">
      <alignment horizontal="right"/>
    </xf>
    <xf numFmtId="165" fontId="5" fillId="4" borderId="61" xfId="0" applyNumberFormat="1" applyFont="1" applyFill="1" applyBorder="1" applyAlignment="1">
      <alignment horizontal="right" vertical="center"/>
    </xf>
    <xf numFmtId="165" fontId="10" fillId="4" borderId="61" xfId="0" applyNumberFormat="1" applyFont="1" applyFill="1" applyBorder="1" applyAlignment="1">
      <alignment horizontal="right"/>
    </xf>
    <xf numFmtId="165" fontId="1" fillId="0" borderId="4" xfId="0" applyNumberFormat="1" applyFont="1" applyBorder="1" applyAlignment="1">
      <alignment horizontal="right" vertical="center" wrapText="1"/>
    </xf>
    <xf numFmtId="165" fontId="1" fillId="4" borderId="21" xfId="0" applyNumberFormat="1" applyFont="1" applyFill="1" applyBorder="1" applyAlignment="1">
      <alignment horizontal="right" vertical="center" wrapText="1"/>
    </xf>
    <xf numFmtId="165" fontId="1" fillId="4" borderId="22" xfId="0" applyNumberFormat="1" applyFont="1" applyFill="1" applyBorder="1" applyAlignment="1">
      <alignment horizontal="right" vertical="center" wrapText="1"/>
    </xf>
    <xf numFmtId="165" fontId="1" fillId="4" borderId="5" xfId="0" applyNumberFormat="1" applyFont="1" applyFill="1" applyBorder="1" applyAlignment="1">
      <alignment horizontal="right" vertical="center" wrapText="1"/>
    </xf>
    <xf numFmtId="165" fontId="0" fillId="4" borderId="3" xfId="0" applyNumberFormat="1" applyFill="1" applyBorder="1" applyAlignment="1">
      <alignment horizontal="right" vertical="center"/>
    </xf>
    <xf numFmtId="165" fontId="1" fillId="4" borderId="4" xfId="0" applyNumberFormat="1" applyFont="1" applyFill="1" applyBorder="1" applyAlignment="1">
      <alignment horizontal="right" vertical="center" wrapText="1"/>
    </xf>
    <xf numFmtId="165" fontId="2" fillId="4" borderId="4" xfId="0" applyNumberFormat="1" applyFont="1" applyFill="1" applyBorder="1" applyAlignment="1">
      <alignment horizontal="right" vertical="center" wrapText="1"/>
    </xf>
    <xf numFmtId="165" fontId="2" fillId="4" borderId="21" xfId="0" applyNumberFormat="1" applyFont="1" applyFill="1" applyBorder="1" applyAlignment="1">
      <alignment horizontal="right" vertical="center" wrapText="1"/>
    </xf>
    <xf numFmtId="165" fontId="2" fillId="4" borderId="22" xfId="0" applyNumberFormat="1" applyFont="1" applyFill="1" applyBorder="1" applyAlignment="1">
      <alignment horizontal="right" vertical="center" wrapText="1"/>
    </xf>
    <xf numFmtId="165" fontId="2" fillId="2" borderId="53" xfId="0" applyNumberFormat="1" applyFont="1" applyFill="1" applyBorder="1" applyAlignment="1">
      <alignment horizontal="right" vertical="center" wrapText="1"/>
    </xf>
    <xf numFmtId="165" fontId="2" fillId="2" borderId="54" xfId="0" applyNumberFormat="1" applyFont="1" applyFill="1" applyBorder="1" applyAlignment="1">
      <alignment horizontal="right" vertical="center" wrapText="1"/>
    </xf>
    <xf numFmtId="165" fontId="2" fillId="2" borderId="0" xfId="0" applyNumberFormat="1" applyFont="1" applyFill="1" applyBorder="1" applyAlignment="1">
      <alignment horizontal="right" vertical="center" wrapText="1"/>
    </xf>
    <xf numFmtId="165" fontId="5" fillId="0" borderId="40" xfId="0" applyNumberFormat="1" applyFont="1" applyBorder="1" applyAlignment="1">
      <alignment horizontal="right" vertical="center"/>
    </xf>
    <xf numFmtId="15" fontId="1" fillId="0" borderId="24" xfId="0" applyNumberFormat="1" applyFont="1" applyBorder="1" applyAlignment="1">
      <alignment horizontal="left" vertical="center" wrapText="1"/>
    </xf>
    <xf numFmtId="165" fontId="2" fillId="2" borderId="62" xfId="0" applyNumberFormat="1" applyFont="1" applyFill="1" applyBorder="1" applyAlignment="1">
      <alignment horizontal="right" vertical="center" wrapText="1"/>
    </xf>
    <xf numFmtId="165" fontId="10" fillId="4" borderId="7" xfId="0" applyNumberFormat="1" applyFont="1" applyFill="1" applyBorder="1" applyAlignment="1">
      <alignment horizontal="right"/>
    </xf>
    <xf numFmtId="165" fontId="3" fillId="2" borderId="53" xfId="0" applyNumberFormat="1" applyFont="1" applyFill="1" applyBorder="1" applyAlignment="1">
      <alignment horizontal="right"/>
    </xf>
    <xf numFmtId="165" fontId="2" fillId="2" borderId="45" xfId="0" applyNumberFormat="1" applyFont="1" applyFill="1" applyBorder="1" applyAlignment="1">
      <alignment horizontal="right" vertical="center" wrapText="1"/>
    </xf>
    <xf numFmtId="165" fontId="2" fillId="2" borderId="63" xfId="0" applyNumberFormat="1" applyFont="1" applyFill="1" applyBorder="1" applyAlignment="1">
      <alignment horizontal="right" vertical="center" wrapText="1"/>
    </xf>
    <xf numFmtId="165" fontId="3" fillId="2" borderId="53" xfId="0" applyNumberFormat="1" applyFont="1" applyFill="1" applyBorder="1" applyAlignment="1">
      <alignment horizontal="right" vertical="center"/>
    </xf>
  </cellXfs>
  <cellStyles count="16">
    <cellStyle name="% complete" xfId="9" xr:uid="{00000000-0005-0000-0000-000000000000}"/>
    <cellStyle name="% complete (beyond plan) legend" xfId="11" xr:uid="{00000000-0005-0000-0000-000001000000}"/>
    <cellStyle name="Activity" xfId="15" xr:uid="{00000000-0005-0000-0000-000002000000}"/>
    <cellStyle name="Actual (beyond plan) legend" xfId="10" xr:uid="{00000000-0005-0000-0000-000003000000}"/>
    <cellStyle name="Actual legend" xfId="8" xr:uid="{00000000-0005-0000-0000-000004000000}"/>
    <cellStyle name="Comma" xfId="2" builtinId="3"/>
    <cellStyle name="Currency" xfId="1" builtinId="4"/>
    <cellStyle name="Label" xfId="7" xr:uid="{00000000-0005-0000-0000-000007000000}"/>
    <cellStyle name="Normal" xfId="0" builtinId="0"/>
    <cellStyle name="Percent" xfId="3" builtinId="5"/>
    <cellStyle name="Percent Complete" xfId="14" xr:uid="{00000000-0005-0000-0000-00000A000000}"/>
    <cellStyle name="Period Headers" xfId="13" xr:uid="{00000000-0005-0000-0000-00000B000000}"/>
    <cellStyle name="Period Highlight Control" xfId="4" xr:uid="{00000000-0005-0000-0000-00000C000000}"/>
    <cellStyle name="Period Value" xfId="5" xr:uid="{00000000-0005-0000-0000-00000D000000}"/>
    <cellStyle name="Plan legend" xfId="6" xr:uid="{00000000-0005-0000-0000-00000E000000}"/>
    <cellStyle name="Project Headers" xfId="12" xr:uid="{00000000-0005-0000-0000-00000F000000}"/>
  </cellStyles>
  <dxfs count="12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CFT\Gantt%20Chart%20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ybenn\Library\Containers\com.microsoft.Excel\Data\Documents\var\folders\63\m8yb5s7n1wz9l7zy98z5z0l40000gn\T\com.microsoft.Outlook\Outlook%20Temp\Copy%20of%20Innovate%20Durban_LivingLabsRisk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ybenn\Library\Containers\com.microsoft.Excel\Data\Documents\Z:\var\folders\63\m8yb5s7n1wz9l7zy98z5z0l40000gn\T\com.microsoft.Outlook\Outlook%20Temp\Copy%20of%20Innovate%20Durban_LivingLabsRisk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Planner"/>
      <sheetName val="Instructions"/>
    </sheetNames>
    <sheetDataSet>
      <sheetData sheetId="0">
        <row r="2">
          <cell r="H2">
            <v>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egorie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egori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9"/>
  <sheetViews>
    <sheetView tabSelected="1" view="pageBreakPreview" topLeftCell="E1" zoomScale="58" zoomScaleNormal="59" zoomScaleSheetLayoutView="58" workbookViewId="0">
      <selection activeCell="O14" sqref="O14"/>
    </sheetView>
  </sheetViews>
  <sheetFormatPr defaultColWidth="9.26953125" defaultRowHeight="14.5" x14ac:dyDescent="0.35"/>
  <cols>
    <col min="1" max="1" width="14.81640625" style="3" customWidth="1"/>
    <col min="2" max="2" width="42.81640625" customWidth="1"/>
    <col min="3" max="3" width="5.54296875" style="7" bestFit="1" customWidth="1"/>
    <col min="4" max="4" width="55.453125" style="9" customWidth="1"/>
    <col min="5" max="5" width="21.54296875" style="9" customWidth="1"/>
    <col min="6" max="6" width="54.54296875" style="9" customWidth="1"/>
    <col min="7" max="7" width="13.26953125" style="9" customWidth="1"/>
    <col min="8" max="8" width="14.453125" style="9" bestFit="1" customWidth="1"/>
    <col min="9" max="9" width="14.81640625" style="7" customWidth="1"/>
    <col min="10" max="10" width="14.26953125" style="2" bestFit="1" customWidth="1"/>
    <col min="11" max="11" width="14.54296875" style="2" customWidth="1"/>
    <col min="12" max="12" width="14.1796875" style="2" bestFit="1" customWidth="1"/>
    <col min="13" max="13" width="14.7265625" style="2" bestFit="1" customWidth="1"/>
    <col min="14" max="14" width="14.453125" customWidth="1"/>
    <col min="15" max="17" width="15.7265625" customWidth="1"/>
    <col min="18" max="18" width="18" customWidth="1"/>
    <col min="19" max="19" width="4.1796875" customWidth="1"/>
    <col min="20" max="20" width="17.1796875" customWidth="1"/>
    <col min="21" max="21" width="12.54296875" bestFit="1" customWidth="1"/>
    <col min="22" max="22" width="12.1796875" bestFit="1" customWidth="1"/>
  </cols>
  <sheetData>
    <row r="1" spans="1:21" ht="27.75" customHeight="1" x14ac:dyDescent="0.35">
      <c r="A1" s="219" t="s">
        <v>15</v>
      </c>
      <c r="B1" s="219"/>
      <c r="C1" s="59"/>
      <c r="D1" s="60"/>
      <c r="E1" s="60"/>
    </row>
    <row r="2" spans="1:21" s="186" customFormat="1" ht="27.75" customHeight="1" x14ac:dyDescent="0.35">
      <c r="A2" s="180" t="s">
        <v>69</v>
      </c>
      <c r="B2" s="181"/>
      <c r="C2" s="182"/>
      <c r="D2" s="180"/>
      <c r="E2" s="180"/>
      <c r="F2" s="183"/>
      <c r="G2" s="183"/>
      <c r="H2" s="183"/>
      <c r="I2" s="184"/>
      <c r="J2" s="185"/>
      <c r="K2" s="185"/>
      <c r="L2" s="185"/>
      <c r="M2" s="185"/>
    </row>
    <row r="3" spans="1:21" ht="23.25" customHeight="1" x14ac:dyDescent="0.35">
      <c r="A3" s="227" t="s">
        <v>63</v>
      </c>
      <c r="B3" s="227"/>
      <c r="C3" s="227"/>
      <c r="D3" s="227"/>
      <c r="E3" s="157"/>
    </row>
    <row r="4" spans="1:21" ht="15" thickBot="1" x14ac:dyDescent="0.4"/>
    <row r="5" spans="1:21" ht="42.75" customHeight="1" thickBot="1" x14ac:dyDescent="0.4">
      <c r="A5" s="222" t="s">
        <v>59</v>
      </c>
      <c r="B5" s="200" t="s">
        <v>21</v>
      </c>
      <c r="C5" s="204" t="s">
        <v>14</v>
      </c>
      <c r="D5" s="205"/>
      <c r="E5" s="217" t="s">
        <v>67</v>
      </c>
      <c r="F5" s="202" t="s">
        <v>0</v>
      </c>
      <c r="G5" s="197" t="s">
        <v>6</v>
      </c>
      <c r="H5" s="198"/>
      <c r="I5" s="199"/>
      <c r="J5" s="194" t="s">
        <v>57</v>
      </c>
      <c r="K5" s="195"/>
      <c r="L5" s="195"/>
      <c r="M5" s="196"/>
      <c r="N5" s="190" t="s">
        <v>72</v>
      </c>
      <c r="O5" s="191"/>
      <c r="P5" s="191"/>
      <c r="Q5" s="192"/>
      <c r="R5" s="220" t="s">
        <v>55</v>
      </c>
    </row>
    <row r="6" spans="1:21" ht="15" thickBot="1" x14ac:dyDescent="0.4">
      <c r="A6" s="223"/>
      <c r="B6" s="201"/>
      <c r="C6" s="16" t="s">
        <v>4</v>
      </c>
      <c r="D6" s="37" t="s">
        <v>5</v>
      </c>
      <c r="E6" s="218"/>
      <c r="F6" s="203"/>
      <c r="G6" s="6" t="s">
        <v>1</v>
      </c>
      <c r="H6" s="13" t="s">
        <v>2</v>
      </c>
      <c r="I6" s="14" t="s">
        <v>3</v>
      </c>
      <c r="J6" s="81" t="s">
        <v>7</v>
      </c>
      <c r="K6" s="36" t="s">
        <v>8</v>
      </c>
      <c r="L6" s="12" t="s">
        <v>9</v>
      </c>
      <c r="M6" s="48" t="s">
        <v>10</v>
      </c>
      <c r="N6" s="50" t="s">
        <v>24</v>
      </c>
      <c r="O6" s="15" t="s">
        <v>25</v>
      </c>
      <c r="P6" s="278" t="s">
        <v>70</v>
      </c>
      <c r="Q6" s="278" t="s">
        <v>71</v>
      </c>
      <c r="R6" s="221"/>
    </row>
    <row r="7" spans="1:21" ht="51.75" customHeight="1" x14ac:dyDescent="0.35">
      <c r="A7" s="232" t="s">
        <v>18</v>
      </c>
      <c r="B7" s="209" t="s">
        <v>68</v>
      </c>
      <c r="C7" s="105" t="s">
        <v>19</v>
      </c>
      <c r="D7" s="155"/>
      <c r="E7" s="167"/>
      <c r="F7" s="168"/>
      <c r="G7" s="95"/>
      <c r="H7" s="54"/>
      <c r="I7" s="65"/>
      <c r="J7" s="279"/>
      <c r="K7" s="126"/>
      <c r="L7" s="126"/>
      <c r="M7" s="291"/>
      <c r="N7" s="127"/>
      <c r="O7" s="126"/>
      <c r="P7" s="280"/>
      <c r="Q7" s="280"/>
      <c r="R7" s="125">
        <f>SUM(J7:Q7)</f>
        <v>0</v>
      </c>
      <c r="S7" s="51"/>
      <c r="T7" s="70"/>
      <c r="U7" s="51"/>
    </row>
    <row r="8" spans="1:21" ht="32.25" customHeight="1" x14ac:dyDescent="0.35">
      <c r="A8" s="233"/>
      <c r="B8" s="210"/>
      <c r="C8" s="129" t="s">
        <v>66</v>
      </c>
      <c r="D8" s="130"/>
      <c r="E8" s="68"/>
      <c r="F8" s="169"/>
      <c r="G8" s="84"/>
      <c r="H8" s="52"/>
      <c r="I8" s="85"/>
      <c r="J8" s="281"/>
      <c r="K8" s="72"/>
      <c r="L8" s="72"/>
      <c r="M8" s="292"/>
      <c r="N8" s="96"/>
      <c r="O8" s="72"/>
      <c r="P8" s="174"/>
      <c r="Q8" s="174"/>
      <c r="R8" s="282">
        <f t="shared" ref="R8:R9" si="0">SUM(J8:Q8)</f>
        <v>0</v>
      </c>
      <c r="T8" s="10"/>
      <c r="U8" s="67"/>
    </row>
    <row r="9" spans="1:21" ht="30.75" customHeight="1" thickBot="1" x14ac:dyDescent="0.4">
      <c r="A9" s="233"/>
      <c r="B9" s="211"/>
      <c r="C9" s="170" t="s">
        <v>20</v>
      </c>
      <c r="D9" s="171"/>
      <c r="E9" s="172"/>
      <c r="F9" s="173"/>
      <c r="G9" s="131"/>
      <c r="H9" s="132"/>
      <c r="I9" s="133"/>
      <c r="J9" s="283"/>
      <c r="K9" s="66"/>
      <c r="L9" s="66"/>
      <c r="M9" s="293"/>
      <c r="N9" s="82"/>
      <c r="O9" s="66"/>
      <c r="P9" s="175"/>
      <c r="Q9" s="175"/>
      <c r="R9" s="284">
        <f t="shared" si="0"/>
        <v>0</v>
      </c>
      <c r="T9" s="10"/>
      <c r="U9" s="67"/>
    </row>
    <row r="10" spans="1:21" ht="26.25" customHeight="1" thickBot="1" x14ac:dyDescent="0.4">
      <c r="A10" s="234"/>
      <c r="B10" s="165" t="s">
        <v>60</v>
      </c>
      <c r="C10" s="166"/>
      <c r="D10" s="156"/>
      <c r="E10" s="164"/>
      <c r="F10" s="164"/>
      <c r="G10" s="141"/>
      <c r="H10" s="142"/>
      <c r="I10" s="143"/>
      <c r="J10" s="309">
        <f>+SUM(J7:J9)</f>
        <v>0</v>
      </c>
      <c r="K10" s="300">
        <f t="shared" ref="K10:Q10" si="1">+SUM(K7:K9)</f>
        <v>0</v>
      </c>
      <c r="L10" s="309">
        <f t="shared" si="1"/>
        <v>0</v>
      </c>
      <c r="M10" s="300">
        <f t="shared" si="1"/>
        <v>0</v>
      </c>
      <c r="N10" s="309">
        <f t="shared" si="1"/>
        <v>0</v>
      </c>
      <c r="O10" s="300">
        <f t="shared" si="1"/>
        <v>0</v>
      </c>
      <c r="P10" s="300">
        <f t="shared" si="1"/>
        <v>0</v>
      </c>
      <c r="Q10" s="309">
        <f t="shared" si="1"/>
        <v>0</v>
      </c>
      <c r="R10" s="310">
        <f>SUM(R7:R9)</f>
        <v>0</v>
      </c>
      <c r="T10" s="10"/>
      <c r="U10" s="67"/>
    </row>
    <row r="11" spans="1:21" ht="19.5" customHeight="1" x14ac:dyDescent="0.35">
      <c r="A11" s="229" t="s">
        <v>81</v>
      </c>
      <c r="B11" s="206" t="s">
        <v>74</v>
      </c>
      <c r="C11" s="107">
        <v>1.1000000000000001</v>
      </c>
      <c r="D11" s="112" t="s">
        <v>73</v>
      </c>
      <c r="E11" s="112"/>
      <c r="F11" s="138"/>
      <c r="G11" s="87"/>
      <c r="H11" s="52"/>
      <c r="I11" s="85"/>
      <c r="J11" s="294"/>
      <c r="K11" s="295"/>
      <c r="L11" s="71"/>
      <c r="M11" s="296"/>
      <c r="N11" s="96"/>
      <c r="O11" s="72"/>
      <c r="P11" s="174"/>
      <c r="Q11" s="174"/>
      <c r="R11" s="104">
        <f>SUM(J11:Q11)</f>
        <v>0</v>
      </c>
    </row>
    <row r="12" spans="1:21" ht="21.75" customHeight="1" x14ac:dyDescent="0.35">
      <c r="A12" s="229"/>
      <c r="B12" s="206"/>
      <c r="C12" s="107">
        <v>1.2</v>
      </c>
      <c r="D12" s="138" t="s">
        <v>75</v>
      </c>
      <c r="E12" s="138"/>
      <c r="F12" s="138"/>
      <c r="G12" s="87"/>
      <c r="H12" s="52"/>
      <c r="I12" s="85"/>
      <c r="J12" s="281"/>
      <c r="K12" s="72"/>
      <c r="L12" s="72"/>
      <c r="M12" s="292"/>
      <c r="N12" s="96"/>
      <c r="O12" s="72"/>
      <c r="P12" s="174"/>
      <c r="Q12" s="174"/>
      <c r="R12" s="104">
        <f t="shared" ref="R12:R16" si="2">SUM(J12:Q12)</f>
        <v>0</v>
      </c>
    </row>
    <row r="13" spans="1:21" ht="33.75" customHeight="1" x14ac:dyDescent="0.35">
      <c r="A13" s="229"/>
      <c r="B13" s="206"/>
      <c r="C13" s="106">
        <v>1.3</v>
      </c>
      <c r="D13" s="139" t="s">
        <v>76</v>
      </c>
      <c r="E13" s="158"/>
      <c r="F13" s="140"/>
      <c r="G13" s="87"/>
      <c r="H13" s="52"/>
      <c r="I13" s="85"/>
      <c r="J13" s="281"/>
      <c r="K13" s="72"/>
      <c r="L13" s="72"/>
      <c r="M13" s="292"/>
      <c r="N13" s="96"/>
      <c r="O13" s="72"/>
      <c r="P13" s="174"/>
      <c r="Q13" s="174"/>
      <c r="R13" s="104">
        <f t="shared" si="2"/>
        <v>0</v>
      </c>
    </row>
    <row r="14" spans="1:21" x14ac:dyDescent="0.35">
      <c r="A14" s="229"/>
      <c r="B14" s="206"/>
      <c r="C14" s="106">
        <v>1.4</v>
      </c>
      <c r="D14" s="53"/>
      <c r="E14" s="79"/>
      <c r="F14" s="78"/>
      <c r="G14" s="87"/>
      <c r="H14" s="52"/>
      <c r="I14" s="85"/>
      <c r="J14" s="281"/>
      <c r="K14" s="97"/>
      <c r="L14" s="72"/>
      <c r="M14" s="292"/>
      <c r="N14" s="96"/>
      <c r="O14" s="72"/>
      <c r="P14" s="174"/>
      <c r="Q14" s="174"/>
      <c r="R14" s="104">
        <f t="shared" si="2"/>
        <v>0</v>
      </c>
    </row>
    <row r="15" spans="1:21" ht="15.75" customHeight="1" x14ac:dyDescent="0.35">
      <c r="A15" s="229"/>
      <c r="B15" s="206"/>
      <c r="C15" s="107">
        <v>1.5</v>
      </c>
      <c r="D15" s="53"/>
      <c r="E15" s="79"/>
      <c r="F15" s="79"/>
      <c r="G15" s="87"/>
      <c r="H15" s="52"/>
      <c r="I15" s="85"/>
      <c r="J15" s="281"/>
      <c r="K15" s="72"/>
      <c r="L15" s="72"/>
      <c r="M15" s="292"/>
      <c r="N15" s="96"/>
      <c r="O15" s="72"/>
      <c r="P15" s="174"/>
      <c r="Q15" s="174"/>
      <c r="R15" s="104">
        <f t="shared" si="2"/>
        <v>0</v>
      </c>
    </row>
    <row r="16" spans="1:21" ht="15.75" customHeight="1" thickBot="1" x14ac:dyDescent="0.4">
      <c r="A16" s="229"/>
      <c r="B16" s="207"/>
      <c r="C16" s="108">
        <v>1.6</v>
      </c>
      <c r="D16" s="49"/>
      <c r="E16" s="80"/>
      <c r="F16" s="80"/>
      <c r="G16" s="88"/>
      <c r="H16" s="63"/>
      <c r="I16" s="89"/>
      <c r="J16" s="283"/>
      <c r="K16" s="66"/>
      <c r="L16" s="66"/>
      <c r="M16" s="293"/>
      <c r="N16" s="285"/>
      <c r="O16" s="134"/>
      <c r="P16" s="176"/>
      <c r="Q16" s="176"/>
      <c r="R16" s="286">
        <f t="shared" si="2"/>
        <v>0</v>
      </c>
    </row>
    <row r="17" spans="1:22" ht="23.25" customHeight="1" thickBot="1" x14ac:dyDescent="0.4">
      <c r="A17" s="226"/>
      <c r="B17" s="75" t="s">
        <v>22</v>
      </c>
      <c r="C17" s="75"/>
      <c r="D17" s="75"/>
      <c r="E17" s="75"/>
      <c r="F17" s="75"/>
      <c r="G17" s="90"/>
      <c r="H17" s="56"/>
      <c r="I17" s="91"/>
      <c r="J17" s="308">
        <f t="shared" ref="J17:Q17" si="3">SUM(J11:J16)</f>
        <v>0</v>
      </c>
      <c r="K17" s="300">
        <f t="shared" si="3"/>
        <v>0</v>
      </c>
      <c r="L17" s="301">
        <f t="shared" si="3"/>
        <v>0</v>
      </c>
      <c r="M17" s="300">
        <f t="shared" si="3"/>
        <v>0</v>
      </c>
      <c r="N17" s="301">
        <f t="shared" si="3"/>
        <v>0</v>
      </c>
      <c r="O17" s="300">
        <f t="shared" si="3"/>
        <v>0</v>
      </c>
      <c r="P17" s="301">
        <f t="shared" si="3"/>
        <v>0</v>
      </c>
      <c r="Q17" s="300">
        <f t="shared" si="3"/>
        <v>0</v>
      </c>
      <c r="R17" s="94">
        <f>SUM(R11:R16)</f>
        <v>0</v>
      </c>
    </row>
    <row r="18" spans="1:22" ht="22.5" customHeight="1" x14ac:dyDescent="0.35">
      <c r="A18" s="230" t="s">
        <v>16</v>
      </c>
      <c r="B18" s="212" t="s">
        <v>77</v>
      </c>
      <c r="C18" s="76"/>
      <c r="D18" s="136"/>
      <c r="E18" s="159"/>
      <c r="F18" s="148"/>
      <c r="G18" s="118"/>
      <c r="H18" s="54"/>
      <c r="I18" s="65"/>
      <c r="J18" s="287"/>
      <c r="K18" s="288"/>
      <c r="L18" s="289"/>
      <c r="M18" s="289"/>
      <c r="N18" s="276"/>
      <c r="O18" s="276"/>
      <c r="P18" s="277"/>
      <c r="Q18" s="277"/>
      <c r="R18" s="290">
        <f>+SUM(J18:Q18)</f>
        <v>0</v>
      </c>
    </row>
    <row r="19" spans="1:22" ht="22.5" customHeight="1" x14ac:dyDescent="0.35">
      <c r="A19" s="229"/>
      <c r="B19" s="213"/>
      <c r="C19" s="77"/>
      <c r="D19" s="112"/>
      <c r="E19" s="113"/>
      <c r="F19" s="149"/>
      <c r="G19" s="119"/>
      <c r="H19" s="52"/>
      <c r="I19" s="85"/>
      <c r="J19" s="101"/>
      <c r="K19" s="58"/>
      <c r="L19" s="58"/>
      <c r="M19" s="58"/>
      <c r="N19" s="72"/>
      <c r="O19" s="72"/>
      <c r="P19" s="174"/>
      <c r="Q19" s="174"/>
      <c r="R19" s="109">
        <f t="shared" ref="R19:R22" si="4">+SUM(J19:Q19)</f>
        <v>0</v>
      </c>
    </row>
    <row r="20" spans="1:22" ht="22.5" customHeight="1" x14ac:dyDescent="0.35">
      <c r="A20" s="229"/>
      <c r="B20" s="213"/>
      <c r="C20" s="77"/>
      <c r="D20" s="53"/>
      <c r="E20" s="79"/>
      <c r="F20" s="120"/>
      <c r="G20" s="119"/>
      <c r="H20" s="52"/>
      <c r="I20" s="85"/>
      <c r="J20" s="101"/>
      <c r="K20" s="58"/>
      <c r="L20" s="58"/>
      <c r="M20" s="58"/>
      <c r="N20" s="72"/>
      <c r="O20" s="72"/>
      <c r="P20" s="174"/>
      <c r="Q20" s="174"/>
      <c r="R20" s="109">
        <f t="shared" si="4"/>
        <v>0</v>
      </c>
      <c r="S20" s="64"/>
      <c r="T20" s="64"/>
      <c r="U20" s="64"/>
      <c r="V20" s="64"/>
    </row>
    <row r="21" spans="1:22" ht="22.5" customHeight="1" x14ac:dyDescent="0.35">
      <c r="A21" s="229"/>
      <c r="B21" s="213"/>
      <c r="C21" s="77"/>
      <c r="D21" s="53"/>
      <c r="E21" s="79"/>
      <c r="F21" s="121"/>
      <c r="G21" s="119"/>
      <c r="H21" s="52"/>
      <c r="I21" s="85"/>
      <c r="J21" s="101"/>
      <c r="K21" s="58"/>
      <c r="L21" s="58"/>
      <c r="M21" s="58"/>
      <c r="N21" s="72"/>
      <c r="O21" s="72"/>
      <c r="P21" s="174"/>
      <c r="Q21" s="174"/>
      <c r="R21" s="109">
        <f t="shared" si="4"/>
        <v>0</v>
      </c>
      <c r="S21" s="64"/>
      <c r="T21" s="64"/>
      <c r="U21" s="64"/>
      <c r="V21" s="64"/>
    </row>
    <row r="22" spans="1:22" ht="22.5" customHeight="1" thickBot="1" x14ac:dyDescent="0.4">
      <c r="A22" s="229"/>
      <c r="B22" s="213"/>
      <c r="C22" s="150"/>
      <c r="D22" s="151"/>
      <c r="E22" s="160"/>
      <c r="F22" s="133"/>
      <c r="G22" s="152"/>
      <c r="H22" s="132"/>
      <c r="I22" s="133"/>
      <c r="J22" s="153"/>
      <c r="K22" s="154"/>
      <c r="L22" s="154"/>
      <c r="M22" s="154"/>
      <c r="N22" s="134"/>
      <c r="O22" s="134"/>
      <c r="P22" s="176"/>
      <c r="Q22" s="176"/>
      <c r="R22" s="306">
        <f t="shared" si="4"/>
        <v>0</v>
      </c>
    </row>
    <row r="23" spans="1:22" ht="21" customHeight="1" thickBot="1" x14ac:dyDescent="0.4">
      <c r="A23" s="231"/>
      <c r="B23" s="214"/>
      <c r="C23" s="215"/>
      <c r="D23" s="215"/>
      <c r="E23" s="215"/>
      <c r="F23" s="215"/>
      <c r="G23" s="215"/>
      <c r="H23" s="215"/>
      <c r="I23" s="216"/>
      <c r="J23" s="11">
        <f t="shared" ref="J23:R23" si="5">SUM(J18:J22)</f>
        <v>0</v>
      </c>
      <c r="K23" s="305">
        <f t="shared" si="5"/>
        <v>0</v>
      </c>
      <c r="L23" s="300">
        <f t="shared" si="5"/>
        <v>0</v>
      </c>
      <c r="M23" s="301">
        <f t="shared" si="5"/>
        <v>0</v>
      </c>
      <c r="N23" s="300">
        <f t="shared" si="5"/>
        <v>0</v>
      </c>
      <c r="O23" s="301">
        <f t="shared" si="5"/>
        <v>0</v>
      </c>
      <c r="P23" s="300">
        <f t="shared" si="5"/>
        <v>0</v>
      </c>
      <c r="Q23" s="144">
        <f t="shared" si="5"/>
        <v>0</v>
      </c>
      <c r="R23" s="307">
        <f t="shared" si="5"/>
        <v>0</v>
      </c>
      <c r="S23" s="10"/>
    </row>
    <row r="24" spans="1:22" ht="21" customHeight="1" x14ac:dyDescent="0.35">
      <c r="A24" s="230" t="s">
        <v>17</v>
      </c>
      <c r="B24" s="208" t="s">
        <v>78</v>
      </c>
      <c r="C24" s="145"/>
      <c r="D24" s="137"/>
      <c r="E24" s="161"/>
      <c r="F24" s="146"/>
      <c r="G24" s="86"/>
      <c r="H24" s="54"/>
      <c r="I24" s="65"/>
      <c r="J24" s="98"/>
      <c r="K24" s="99"/>
      <c r="L24" s="100"/>
      <c r="M24" s="100"/>
      <c r="N24" s="71"/>
      <c r="O24" s="71"/>
      <c r="P24" s="102"/>
      <c r="Q24" s="102"/>
      <c r="R24" s="290">
        <f>SUM(J24:Q24)</f>
        <v>0</v>
      </c>
    </row>
    <row r="25" spans="1:22" ht="21" customHeight="1" x14ac:dyDescent="0.35">
      <c r="A25" s="229"/>
      <c r="B25" s="206"/>
      <c r="C25" s="107"/>
      <c r="D25" s="138"/>
      <c r="E25" s="162"/>
      <c r="F25" s="147"/>
      <c r="G25" s="87"/>
      <c r="H25" s="52"/>
      <c r="I25" s="85"/>
      <c r="J25" s="101"/>
      <c r="K25" s="58"/>
      <c r="L25" s="58"/>
      <c r="M25" s="58"/>
      <c r="N25" s="72"/>
      <c r="O25" s="72"/>
      <c r="P25" s="174"/>
      <c r="Q25" s="174"/>
      <c r="R25" s="109">
        <f t="shared" ref="R25:R31" si="6">SUM(J25:Q25)</f>
        <v>0</v>
      </c>
    </row>
    <row r="26" spans="1:22" ht="21" customHeight="1" x14ac:dyDescent="0.35">
      <c r="A26" s="229"/>
      <c r="B26" s="206"/>
      <c r="C26" s="107"/>
      <c r="D26" s="138"/>
      <c r="E26" s="162"/>
      <c r="F26" s="147"/>
      <c r="G26" s="87"/>
      <c r="H26" s="52"/>
      <c r="I26" s="85"/>
      <c r="J26" s="101"/>
      <c r="K26" s="58"/>
      <c r="L26" s="58"/>
      <c r="M26" s="58"/>
      <c r="N26" s="72"/>
      <c r="O26" s="72"/>
      <c r="P26" s="174"/>
      <c r="Q26" s="174"/>
      <c r="R26" s="109">
        <f t="shared" si="6"/>
        <v>0</v>
      </c>
      <c r="S26" s="64"/>
      <c r="T26" s="64"/>
      <c r="U26" s="64"/>
      <c r="V26" s="64"/>
    </row>
    <row r="27" spans="1:22" ht="21" customHeight="1" x14ac:dyDescent="0.35">
      <c r="A27" s="229"/>
      <c r="B27" s="206"/>
      <c r="C27" s="107"/>
      <c r="D27" s="138"/>
      <c r="E27" s="162"/>
      <c r="F27" s="147"/>
      <c r="G27" s="87"/>
      <c r="H27" s="52"/>
      <c r="I27" s="85"/>
      <c r="J27" s="101"/>
      <c r="K27" s="58"/>
      <c r="L27" s="58"/>
      <c r="M27" s="58"/>
      <c r="N27" s="72"/>
      <c r="O27" s="72"/>
      <c r="P27" s="174"/>
      <c r="Q27" s="174"/>
      <c r="R27" s="109">
        <f t="shared" si="6"/>
        <v>0</v>
      </c>
      <c r="S27" s="64"/>
      <c r="T27" s="64"/>
      <c r="U27" s="64"/>
      <c r="V27" s="64"/>
    </row>
    <row r="28" spans="1:22" ht="21" customHeight="1" x14ac:dyDescent="0.35">
      <c r="A28" s="229"/>
      <c r="B28" s="206"/>
      <c r="C28" s="107"/>
      <c r="D28" s="138"/>
      <c r="E28" s="162"/>
      <c r="F28" s="147"/>
      <c r="G28" s="87"/>
      <c r="H28" s="52"/>
      <c r="I28" s="85"/>
      <c r="J28" s="101"/>
      <c r="K28" s="58"/>
      <c r="L28" s="58"/>
      <c r="M28" s="58"/>
      <c r="N28" s="72"/>
      <c r="O28" s="72"/>
      <c r="P28" s="174"/>
      <c r="Q28" s="174"/>
      <c r="R28" s="109">
        <f t="shared" si="6"/>
        <v>0</v>
      </c>
    </row>
    <row r="29" spans="1:22" ht="21" customHeight="1" x14ac:dyDescent="0.35">
      <c r="A29" s="229"/>
      <c r="B29" s="206"/>
      <c r="C29" s="107"/>
      <c r="D29" s="53"/>
      <c r="E29" s="79"/>
      <c r="F29" s="85"/>
      <c r="G29" s="87"/>
      <c r="H29" s="52"/>
      <c r="I29" s="85"/>
      <c r="J29" s="101"/>
      <c r="K29" s="58"/>
      <c r="L29" s="58"/>
      <c r="M29" s="58"/>
      <c r="N29" s="72"/>
      <c r="O29" s="72"/>
      <c r="P29" s="174"/>
      <c r="Q29" s="174"/>
      <c r="R29" s="109">
        <f t="shared" si="6"/>
        <v>0</v>
      </c>
    </row>
    <row r="30" spans="1:22" ht="21" customHeight="1" x14ac:dyDescent="0.35">
      <c r="A30" s="229"/>
      <c r="B30" s="206"/>
      <c r="C30" s="107"/>
      <c r="D30" s="53"/>
      <c r="E30" s="79"/>
      <c r="F30" s="85"/>
      <c r="G30" s="87"/>
      <c r="H30" s="52"/>
      <c r="I30" s="85"/>
      <c r="J30" s="101"/>
      <c r="K30" s="58"/>
      <c r="L30" s="58"/>
      <c r="M30" s="58"/>
      <c r="N30" s="72"/>
      <c r="O30" s="72"/>
      <c r="P30" s="174"/>
      <c r="Q30" s="174"/>
      <c r="R30" s="109">
        <f t="shared" si="6"/>
        <v>0</v>
      </c>
    </row>
    <row r="31" spans="1:22" ht="21" customHeight="1" thickBot="1" x14ac:dyDescent="0.4">
      <c r="A31" s="229"/>
      <c r="B31" s="207"/>
      <c r="C31" s="108"/>
      <c r="D31" s="114"/>
      <c r="E31" s="163"/>
      <c r="F31" s="122"/>
      <c r="G31" s="304"/>
      <c r="H31" s="115"/>
      <c r="I31" s="122"/>
      <c r="J31" s="303"/>
      <c r="K31" s="116"/>
      <c r="L31" s="116"/>
      <c r="M31" s="116"/>
      <c r="N31" s="117"/>
      <c r="O31" s="117"/>
      <c r="P31" s="177"/>
      <c r="Q31" s="177"/>
      <c r="R31" s="306">
        <f t="shared" si="6"/>
        <v>0</v>
      </c>
    </row>
    <row r="32" spans="1:22" ht="21" customHeight="1" thickBot="1" x14ac:dyDescent="0.4">
      <c r="A32" s="231"/>
      <c r="B32" s="214" t="s">
        <v>23</v>
      </c>
      <c r="C32" s="215"/>
      <c r="D32" s="215"/>
      <c r="E32" s="215"/>
      <c r="F32" s="215"/>
      <c r="G32" s="215"/>
      <c r="H32" s="215"/>
      <c r="I32" s="216"/>
      <c r="J32" s="274">
        <f t="shared" ref="J32:Q32" si="7">SUM(J24:J31)</f>
        <v>0</v>
      </c>
      <c r="K32" s="274">
        <f t="shared" si="7"/>
        <v>0</v>
      </c>
      <c r="L32" s="275">
        <f t="shared" si="7"/>
        <v>0</v>
      </c>
      <c r="M32" s="300">
        <f t="shared" si="7"/>
        <v>0</v>
      </c>
      <c r="N32" s="300">
        <f t="shared" si="7"/>
        <v>0</v>
      </c>
      <c r="O32" s="302">
        <f t="shared" si="7"/>
        <v>0</v>
      </c>
      <c r="P32" s="300">
        <f t="shared" si="7"/>
        <v>0</v>
      </c>
      <c r="Q32" s="83">
        <f t="shared" si="7"/>
        <v>0</v>
      </c>
      <c r="R32" s="307">
        <f>SUM(R24:R31)</f>
        <v>0</v>
      </c>
      <c r="S32" s="10"/>
    </row>
    <row r="33" spans="1:22" ht="37.5" customHeight="1" x14ac:dyDescent="0.35">
      <c r="A33" s="224" t="s">
        <v>65</v>
      </c>
      <c r="B33" s="212" t="s">
        <v>83</v>
      </c>
      <c r="C33" s="61"/>
      <c r="D33" s="137"/>
      <c r="E33" s="137"/>
      <c r="F33" s="137"/>
      <c r="G33" s="86"/>
      <c r="H33" s="54"/>
      <c r="I33" s="65"/>
      <c r="J33" s="294">
        <f>SUM(J28,J19,J13)</f>
        <v>0</v>
      </c>
      <c r="K33" s="71"/>
      <c r="L33" s="71"/>
      <c r="M33" s="71"/>
      <c r="N33" s="92"/>
      <c r="O33" s="102"/>
      <c r="P33" s="102"/>
      <c r="Q33" s="102"/>
      <c r="R33" s="297">
        <f>SUM(J33:Q33)</f>
        <v>0</v>
      </c>
    </row>
    <row r="34" spans="1:22" ht="46.5" customHeight="1" x14ac:dyDescent="0.35">
      <c r="A34" s="225"/>
      <c r="B34" s="213"/>
      <c r="C34" s="55"/>
      <c r="D34" s="138"/>
      <c r="E34" s="138"/>
      <c r="F34" s="138"/>
      <c r="G34" s="87"/>
      <c r="H34" s="52"/>
      <c r="I34" s="85"/>
      <c r="J34" s="281">
        <f>SUM(J33,J20,J14)</f>
        <v>0</v>
      </c>
      <c r="K34" s="72"/>
      <c r="L34" s="72"/>
      <c r="M34" s="72"/>
      <c r="N34" s="72"/>
      <c r="O34" s="72"/>
      <c r="P34" s="174"/>
      <c r="Q34" s="174"/>
      <c r="R34" s="298">
        <f t="shared" ref="R34:R35" si="8">SUM(J34:Q34)</f>
        <v>0</v>
      </c>
    </row>
    <row r="35" spans="1:22" ht="17.25" customHeight="1" thickBot="1" x14ac:dyDescent="0.4">
      <c r="A35" s="225"/>
      <c r="B35" s="228"/>
      <c r="C35" s="62"/>
      <c r="D35" s="135"/>
      <c r="E35" s="135"/>
      <c r="F35" s="135"/>
      <c r="G35" s="88"/>
      <c r="H35" s="63"/>
      <c r="I35" s="89"/>
      <c r="J35" s="283">
        <f>SUM(J34,J21,J15)</f>
        <v>0</v>
      </c>
      <c r="K35" s="66"/>
      <c r="L35" s="66"/>
      <c r="M35" s="66"/>
      <c r="N35" s="66"/>
      <c r="O35" s="66"/>
      <c r="P35" s="175"/>
      <c r="Q35" s="175"/>
      <c r="R35" s="299">
        <f t="shared" si="8"/>
        <v>0</v>
      </c>
      <c r="S35" s="10"/>
    </row>
    <row r="36" spans="1:22" ht="15" thickBot="1" x14ac:dyDescent="0.4">
      <c r="A36" s="226"/>
      <c r="B36" s="214" t="s">
        <v>84</v>
      </c>
      <c r="C36" s="215"/>
      <c r="D36" s="215"/>
      <c r="E36" s="215"/>
      <c r="F36" s="215"/>
      <c r="G36" s="215"/>
      <c r="H36" s="215"/>
      <c r="I36" s="216"/>
      <c r="J36" s="47">
        <f>SUM(J33:J35)</f>
        <v>0</v>
      </c>
      <c r="K36" s="47">
        <f t="shared" ref="K36:R36" si="9">SUM(K33:K35)</f>
        <v>0</v>
      </c>
      <c r="L36" s="47">
        <f t="shared" si="9"/>
        <v>0</v>
      </c>
      <c r="M36" s="47">
        <f t="shared" si="9"/>
        <v>0</v>
      </c>
      <c r="N36" s="47">
        <f t="shared" si="9"/>
        <v>0</v>
      </c>
      <c r="O36" s="47">
        <f t="shared" si="9"/>
        <v>0</v>
      </c>
      <c r="P36" s="47">
        <f t="shared" si="9"/>
        <v>0</v>
      </c>
      <c r="Q36" s="47">
        <f t="shared" si="9"/>
        <v>0</v>
      </c>
      <c r="R36" s="47">
        <f t="shared" si="9"/>
        <v>0</v>
      </c>
      <c r="S36" s="193"/>
      <c r="T36" s="193"/>
      <c r="U36" s="193"/>
      <c r="V36" s="193"/>
    </row>
    <row r="37" spans="1:22" ht="37.5" customHeight="1" x14ac:dyDescent="0.35">
      <c r="A37" s="224" t="s">
        <v>65</v>
      </c>
      <c r="B37" s="212" t="s">
        <v>79</v>
      </c>
      <c r="C37" s="61"/>
      <c r="D37" s="137"/>
      <c r="E37" s="137"/>
      <c r="F37" s="137"/>
      <c r="G37" s="86"/>
      <c r="H37" s="54"/>
      <c r="I37" s="65"/>
      <c r="J37" s="294">
        <f>SUM(J32,J23,J17)</f>
        <v>0</v>
      </c>
      <c r="K37" s="71"/>
      <c r="L37" s="71"/>
      <c r="M37" s="71"/>
      <c r="N37" s="92"/>
      <c r="O37" s="102"/>
      <c r="P37" s="102"/>
      <c r="Q37" s="102"/>
      <c r="R37" s="297">
        <f>SUM(J37:Q37)</f>
        <v>0</v>
      </c>
    </row>
    <row r="38" spans="1:22" ht="46.5" customHeight="1" x14ac:dyDescent="0.35">
      <c r="A38" s="225"/>
      <c r="B38" s="213"/>
      <c r="C38" s="55"/>
      <c r="D38" s="138"/>
      <c r="E38" s="138"/>
      <c r="F38" s="138"/>
      <c r="G38" s="87"/>
      <c r="H38" s="52"/>
      <c r="I38" s="85"/>
      <c r="J38" s="281">
        <f>SUM(J37,J24,J18)</f>
        <v>0</v>
      </c>
      <c r="K38" s="72"/>
      <c r="L38" s="72"/>
      <c r="M38" s="72"/>
      <c r="N38" s="72"/>
      <c r="O38" s="72"/>
      <c r="P38" s="174"/>
      <c r="Q38" s="174"/>
      <c r="R38" s="298">
        <f t="shared" ref="R38:R39" si="10">SUM(J38:Q38)</f>
        <v>0</v>
      </c>
    </row>
    <row r="39" spans="1:22" ht="17.25" customHeight="1" thickBot="1" x14ac:dyDescent="0.4">
      <c r="A39" s="225"/>
      <c r="B39" s="228"/>
      <c r="C39" s="62"/>
      <c r="D39" s="135"/>
      <c r="E39" s="135"/>
      <c r="F39" s="135"/>
      <c r="G39" s="88"/>
      <c r="H39" s="63"/>
      <c r="I39" s="89"/>
      <c r="J39" s="283">
        <f>SUM(J38,J25,J19)</f>
        <v>0</v>
      </c>
      <c r="K39" s="66"/>
      <c r="L39" s="66"/>
      <c r="M39" s="66"/>
      <c r="N39" s="66"/>
      <c r="O39" s="66"/>
      <c r="P39" s="175"/>
      <c r="Q39" s="175"/>
      <c r="R39" s="299">
        <f t="shared" si="10"/>
        <v>0</v>
      </c>
      <c r="S39" s="10"/>
    </row>
    <row r="40" spans="1:22" ht="15" thickBot="1" x14ac:dyDescent="0.4">
      <c r="A40" s="226"/>
      <c r="B40" s="214" t="s">
        <v>64</v>
      </c>
      <c r="C40" s="215"/>
      <c r="D40" s="215"/>
      <c r="E40" s="215"/>
      <c r="F40" s="215"/>
      <c r="G40" s="215"/>
      <c r="H40" s="215"/>
      <c r="I40" s="216"/>
      <c r="J40" s="47">
        <f>SUM(J37:J39)</f>
        <v>0</v>
      </c>
      <c r="K40" s="47">
        <f t="shared" ref="K40:Q40" si="11">SUM(K37:K39)</f>
        <v>0</v>
      </c>
      <c r="L40" s="47">
        <f t="shared" si="11"/>
        <v>0</v>
      </c>
      <c r="M40" s="47">
        <f t="shared" si="11"/>
        <v>0</v>
      </c>
      <c r="N40" s="47">
        <f t="shared" si="11"/>
        <v>0</v>
      </c>
      <c r="O40" s="47">
        <f t="shared" si="11"/>
        <v>0</v>
      </c>
      <c r="P40" s="47">
        <f t="shared" si="11"/>
        <v>0</v>
      </c>
      <c r="Q40" s="47">
        <f t="shared" si="11"/>
        <v>0</v>
      </c>
      <c r="R40" s="74">
        <f>SUM(R37:R39)</f>
        <v>0</v>
      </c>
      <c r="S40" s="193"/>
      <c r="T40" s="193"/>
      <c r="U40" s="193"/>
      <c r="V40" s="193"/>
    </row>
    <row r="41" spans="1:22" ht="23.25" customHeight="1" thickBot="1" x14ac:dyDescent="0.4">
      <c r="A41" s="235" t="s">
        <v>82</v>
      </c>
      <c r="B41" s="128" t="s">
        <v>80</v>
      </c>
      <c r="C41" s="61"/>
      <c r="D41" s="155"/>
      <c r="E41" s="155"/>
      <c r="F41" s="155"/>
      <c r="G41" s="86"/>
      <c r="H41" s="54"/>
      <c r="I41" s="65"/>
      <c r="J41" s="93"/>
      <c r="K41" s="73"/>
      <c r="L41" s="73"/>
      <c r="M41" s="73"/>
      <c r="N41" s="73"/>
      <c r="O41" s="73"/>
      <c r="P41" s="178"/>
      <c r="Q41" s="178"/>
      <c r="R41" s="103">
        <f>SUM(J41:Q41)</f>
        <v>0</v>
      </c>
      <c r="S41" s="64"/>
      <c r="T41" s="64"/>
      <c r="U41" s="64"/>
      <c r="V41" s="64"/>
    </row>
    <row r="42" spans="1:22" ht="25.5" customHeight="1" thickBot="1" x14ac:dyDescent="0.4">
      <c r="A42" s="236"/>
      <c r="B42" s="214" t="s">
        <v>85</v>
      </c>
      <c r="C42" s="215"/>
      <c r="D42" s="215"/>
      <c r="E42" s="215"/>
      <c r="F42" s="215"/>
      <c r="G42" s="215"/>
      <c r="H42" s="215"/>
      <c r="I42" s="215"/>
      <c r="J42" s="300">
        <f>SUM(J41)</f>
        <v>0</v>
      </c>
      <c r="K42" s="301">
        <f t="shared" ref="K42:R42" si="12">SUM(K41)</f>
        <v>0</v>
      </c>
      <c r="L42" s="300">
        <f t="shared" si="12"/>
        <v>0</v>
      </c>
      <c r="M42" s="301">
        <f t="shared" si="12"/>
        <v>0</v>
      </c>
      <c r="N42" s="300">
        <f t="shared" si="12"/>
        <v>0</v>
      </c>
      <c r="O42" s="301">
        <f t="shared" si="12"/>
        <v>0</v>
      </c>
      <c r="P42" s="300">
        <f t="shared" si="12"/>
        <v>0</v>
      </c>
      <c r="Q42" s="300">
        <f t="shared" si="12"/>
        <v>0</v>
      </c>
      <c r="R42" s="179">
        <f t="shared" si="12"/>
        <v>0</v>
      </c>
    </row>
    <row r="43" spans="1:22" ht="26.15" customHeight="1" thickBot="1" x14ac:dyDescent="0.4">
      <c r="A43" s="187" t="s">
        <v>26</v>
      </c>
      <c r="B43" s="188"/>
      <c r="C43" s="188"/>
      <c r="D43" s="188"/>
      <c r="E43" s="188"/>
      <c r="F43" s="188"/>
      <c r="G43" s="188"/>
      <c r="H43" s="188"/>
      <c r="I43" s="189"/>
      <c r="J43" s="123">
        <f>J10+J17+J23+J32+J36+J40+J42</f>
        <v>0</v>
      </c>
      <c r="K43" s="123">
        <f t="shared" ref="K43:R43" si="13">K10+K17+K23+K32+K36+K40+K42</f>
        <v>0</v>
      </c>
      <c r="L43" s="123">
        <f t="shared" si="13"/>
        <v>0</v>
      </c>
      <c r="M43" s="123">
        <f t="shared" si="13"/>
        <v>0</v>
      </c>
      <c r="N43" s="123">
        <f t="shared" si="13"/>
        <v>0</v>
      </c>
      <c r="O43" s="123">
        <f t="shared" si="13"/>
        <v>0</v>
      </c>
      <c r="P43" s="123">
        <f t="shared" si="13"/>
        <v>0</v>
      </c>
      <c r="Q43" s="123">
        <f t="shared" si="13"/>
        <v>0</v>
      </c>
      <c r="R43" s="124">
        <f t="shared" si="13"/>
        <v>0</v>
      </c>
    </row>
    <row r="44" spans="1:22" x14ac:dyDescent="0.35">
      <c r="O44" s="10"/>
      <c r="P44" s="10"/>
      <c r="Q44" s="10"/>
      <c r="R44" s="10"/>
    </row>
    <row r="45" spans="1:22" x14ac:dyDescent="0.35">
      <c r="A45" s="40" t="s">
        <v>11</v>
      </c>
      <c r="R45" s="10"/>
    </row>
    <row r="46" spans="1:22" ht="29" x14ac:dyDescent="0.35">
      <c r="A46" s="44" t="s">
        <v>58</v>
      </c>
      <c r="B46" s="238" t="s">
        <v>12</v>
      </c>
      <c r="C46" s="238"/>
      <c r="D46" s="42" t="s">
        <v>13</v>
      </c>
      <c r="E46" s="42"/>
      <c r="F46" s="43" t="s">
        <v>62</v>
      </c>
      <c r="G46" s="243" t="s">
        <v>61</v>
      </c>
      <c r="H46" s="243"/>
      <c r="R46" s="10"/>
    </row>
    <row r="47" spans="1:22" x14ac:dyDescent="0.35">
      <c r="A47" s="41"/>
      <c r="B47" s="239"/>
      <c r="C47" s="239"/>
      <c r="D47" s="39"/>
      <c r="E47" s="39"/>
      <c r="F47" s="17"/>
      <c r="G47" s="242"/>
      <c r="H47" s="242"/>
      <c r="O47" s="10"/>
      <c r="P47" s="10"/>
      <c r="Q47" s="10"/>
      <c r="R47" s="10"/>
    </row>
    <row r="48" spans="1:22" ht="13.5" customHeight="1" x14ac:dyDescent="0.35">
      <c r="A48" s="41"/>
      <c r="B48" s="240"/>
      <c r="C48" s="240"/>
      <c r="D48" s="39"/>
      <c r="E48" s="39"/>
      <c r="F48" s="17"/>
      <c r="G48" s="242"/>
      <c r="H48" s="242"/>
    </row>
    <row r="49" spans="1:18" x14ac:dyDescent="0.35">
      <c r="A49" s="41"/>
      <c r="B49" s="241"/>
      <c r="C49" s="241"/>
      <c r="D49" s="39"/>
      <c r="E49" s="39"/>
      <c r="F49" s="17"/>
      <c r="G49" s="242"/>
      <c r="H49" s="242"/>
      <c r="R49" s="10"/>
    </row>
    <row r="50" spans="1:18" x14ac:dyDescent="0.35">
      <c r="A50" s="41"/>
      <c r="B50" s="241"/>
      <c r="C50" s="241"/>
      <c r="D50" s="39"/>
      <c r="E50" s="39"/>
      <c r="F50" s="17"/>
      <c r="G50" s="242"/>
      <c r="H50" s="242"/>
    </row>
    <row r="51" spans="1:18" x14ac:dyDescent="0.35">
      <c r="A51" s="41"/>
      <c r="B51" s="241"/>
      <c r="C51" s="241"/>
      <c r="D51" s="39"/>
      <c r="E51" s="39"/>
      <c r="F51" s="17"/>
      <c r="G51" s="242"/>
      <c r="H51" s="242"/>
    </row>
    <row r="52" spans="1:18" ht="17.25" customHeight="1" thickBot="1" x14ac:dyDescent="0.4">
      <c r="A52" s="35"/>
      <c r="B52" s="35"/>
      <c r="D52" s="45" t="s">
        <v>56</v>
      </c>
      <c r="E52" s="45"/>
      <c r="F52" s="46">
        <f>SUM(F47:F51)</f>
        <v>0</v>
      </c>
    </row>
    <row r="53" spans="1:18" ht="15" thickTop="1" x14ac:dyDescent="0.35">
      <c r="A53" s="38"/>
      <c r="F53"/>
    </row>
    <row r="54" spans="1:18" ht="30.75" customHeight="1" x14ac:dyDescent="0.35">
      <c r="A54" s="237"/>
      <c r="B54" s="237"/>
    </row>
    <row r="56" spans="1:18" hidden="1" x14ac:dyDescent="0.35">
      <c r="C56" s="8"/>
      <c r="D56" s="8"/>
      <c r="E56" s="8"/>
      <c r="F56" s="8"/>
      <c r="G56" s="8"/>
      <c r="J56" s="5">
        <f>J57+(J57*0.15)</f>
        <v>3588</v>
      </c>
      <c r="K56" s="5"/>
      <c r="L56" s="5">
        <f>L57+(L57*0.15)</f>
        <v>112700</v>
      </c>
      <c r="M56" s="5">
        <f>M57+(M57*0.15)</f>
        <v>443900</v>
      </c>
      <c r="N56" s="5">
        <f>N57+(N57*0.15)</f>
        <v>383778</v>
      </c>
      <c r="O56" s="5">
        <f>O57+(O57*0.15)</f>
        <v>512440</v>
      </c>
      <c r="P56" s="5"/>
      <c r="Q56" s="5"/>
    </row>
    <row r="57" spans="1:18" hidden="1" x14ac:dyDescent="0.35">
      <c r="J57" s="5">
        <f>SUM(J58:J59)</f>
        <v>3120</v>
      </c>
      <c r="K57" s="5"/>
      <c r="L57" s="5">
        <f>SUM(L58:L59)</f>
        <v>98000</v>
      </c>
      <c r="M57" s="5">
        <f>SUM(M58:M59)</f>
        <v>386000</v>
      </c>
      <c r="N57" s="5">
        <f>SUM(N58:N59)</f>
        <v>333720</v>
      </c>
      <c r="O57" s="5">
        <f>SUM(O58:O59)</f>
        <v>445600</v>
      </c>
      <c r="P57" s="5"/>
      <c r="Q57" s="5"/>
    </row>
    <row r="58" spans="1:18" hidden="1" x14ac:dyDescent="0.35">
      <c r="J58" s="2">
        <v>3120</v>
      </c>
      <c r="L58" s="2">
        <v>98000</v>
      </c>
      <c r="M58" s="2">
        <v>386000</v>
      </c>
      <c r="N58" s="4">
        <v>313720</v>
      </c>
      <c r="O58" s="4">
        <v>432000</v>
      </c>
      <c r="P58" s="4"/>
      <c r="Q58" s="4"/>
    </row>
    <row r="59" spans="1:18" hidden="1" x14ac:dyDescent="0.35">
      <c r="J59" s="1"/>
      <c r="L59"/>
      <c r="M59"/>
      <c r="N59" s="4">
        <v>20000</v>
      </c>
      <c r="O59" s="4">
        <v>13600</v>
      </c>
      <c r="P59" s="4"/>
      <c r="Q59" s="4"/>
    </row>
  </sheetData>
  <customSheetViews>
    <customSheetView guid="{EB2BDAA3-A66C-4B44-85C4-8483C411EF73}" scale="80" showPageBreaks="1" fitToPage="1">
      <pane ySplit="1" topLeftCell="A30" activePane="bottomLeft" state="frozen"/>
      <selection pane="bottomLeft" activeCell="J1" sqref="J1:M1048576"/>
      <pageMargins left="0.70866141732283472" right="0.70866141732283472" top="0.55118110236220474" bottom="0.55118110236220474" header="0.31496062992125984" footer="0.31496062992125984"/>
      <pageSetup paperSize="9" scale="70" fitToHeight="0" orientation="landscape" r:id="rId1"/>
    </customSheetView>
  </customSheetViews>
  <mergeCells count="45">
    <mergeCell ref="B36:I36"/>
    <mergeCell ref="S36:V36"/>
    <mergeCell ref="G51:H51"/>
    <mergeCell ref="G46:H46"/>
    <mergeCell ref="G47:H47"/>
    <mergeCell ref="G48:H48"/>
    <mergeCell ref="G49:H49"/>
    <mergeCell ref="G50:H50"/>
    <mergeCell ref="A54:B54"/>
    <mergeCell ref="B46:C46"/>
    <mergeCell ref="B47:C47"/>
    <mergeCell ref="B48:C48"/>
    <mergeCell ref="B49:C49"/>
    <mergeCell ref="B50:C50"/>
    <mergeCell ref="B51:C51"/>
    <mergeCell ref="A1:B1"/>
    <mergeCell ref="R5:R6"/>
    <mergeCell ref="B32:I32"/>
    <mergeCell ref="B40:I40"/>
    <mergeCell ref="A5:A6"/>
    <mergeCell ref="A37:A40"/>
    <mergeCell ref="A3:D3"/>
    <mergeCell ref="B37:B39"/>
    <mergeCell ref="A11:A17"/>
    <mergeCell ref="A24:A32"/>
    <mergeCell ref="A7:A10"/>
    <mergeCell ref="A18:A23"/>
    <mergeCell ref="A33:A36"/>
    <mergeCell ref="B33:B35"/>
    <mergeCell ref="A43:I43"/>
    <mergeCell ref="N5:Q5"/>
    <mergeCell ref="S40:V40"/>
    <mergeCell ref="J5:M5"/>
    <mergeCell ref="G5:I5"/>
    <mergeCell ref="B5:B6"/>
    <mergeCell ref="F5:F6"/>
    <mergeCell ref="C5:D5"/>
    <mergeCell ref="B11:B16"/>
    <mergeCell ref="B24:B31"/>
    <mergeCell ref="B7:B9"/>
    <mergeCell ref="B18:B22"/>
    <mergeCell ref="B23:I23"/>
    <mergeCell ref="E5:E6"/>
    <mergeCell ref="B42:I42"/>
    <mergeCell ref="A41:A42"/>
  </mergeCells>
  <phoneticPr fontId="18" type="noConversion"/>
  <pageMargins left="0.70866141732283472" right="0.70866141732283472" top="0.55118110236220474" bottom="0.55118110236220474" header="0.31496062992125984" footer="0.31496062992125984"/>
  <pageSetup paperSize="8" scale="50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1"/>
  <sheetViews>
    <sheetView view="pageBreakPreview" zoomScale="60" zoomScaleNormal="100" workbookViewId="0">
      <selection activeCell="D14" sqref="D14"/>
    </sheetView>
  </sheetViews>
  <sheetFormatPr defaultColWidth="9.1796875" defaultRowHeight="14.5" x14ac:dyDescent="0.35"/>
  <cols>
    <col min="1" max="1" width="4" style="19" customWidth="1"/>
    <col min="2" max="2" width="13.26953125" customWidth="1"/>
    <col min="3" max="3" width="11.453125" style="18" customWidth="1"/>
    <col min="4" max="4" width="30.26953125" customWidth="1"/>
    <col min="5" max="5" width="38.453125" customWidth="1"/>
    <col min="6" max="8" width="4.7265625" customWidth="1"/>
    <col min="9" max="9" width="10.1796875" customWidth="1"/>
    <col min="10" max="10" width="18.1796875" customWidth="1"/>
    <col min="11" max="11" width="14.7265625" customWidth="1"/>
    <col min="12" max="12" width="23.26953125" customWidth="1"/>
    <col min="13" max="13" width="13.1796875" customWidth="1"/>
    <col min="14" max="14" width="23.81640625" customWidth="1"/>
    <col min="15" max="15" width="8.7265625" bestFit="1" customWidth="1"/>
    <col min="16" max="16" width="12.7265625" style="18" customWidth="1"/>
    <col min="17" max="19" width="4.7265625" customWidth="1"/>
    <col min="20" max="20" width="10.1796875" customWidth="1"/>
    <col min="21" max="21" width="27" customWidth="1"/>
  </cols>
  <sheetData>
    <row r="1" spans="1:21" ht="18.5" x14ac:dyDescent="0.45">
      <c r="A1" s="247" t="s">
        <v>27</v>
      </c>
      <c r="B1" s="247"/>
      <c r="C1" s="247"/>
      <c r="D1" s="247"/>
    </row>
    <row r="2" spans="1:21" ht="21" customHeight="1" x14ac:dyDescent="0.35">
      <c r="B2" s="248" t="s">
        <v>28</v>
      </c>
      <c r="C2" s="248"/>
      <c r="D2" s="249"/>
      <c r="E2" s="249"/>
      <c r="F2" s="250" t="s">
        <v>29</v>
      </c>
      <c r="G2" s="250"/>
      <c r="H2" s="250"/>
      <c r="I2" s="250" t="s">
        <v>30</v>
      </c>
      <c r="J2" s="20"/>
      <c r="Q2" s="250" t="s">
        <v>31</v>
      </c>
      <c r="R2" s="250"/>
      <c r="S2" s="250"/>
      <c r="T2" s="250" t="s">
        <v>30</v>
      </c>
    </row>
    <row r="3" spans="1:21" ht="20.25" customHeight="1" x14ac:dyDescent="0.35">
      <c r="B3" s="248" t="s">
        <v>32</v>
      </c>
      <c r="C3" s="248"/>
      <c r="D3" s="249"/>
      <c r="E3" s="249"/>
      <c r="F3" s="250"/>
      <c r="G3" s="250"/>
      <c r="H3" s="250"/>
      <c r="I3" s="250"/>
      <c r="J3" s="20"/>
      <c r="Q3" s="250"/>
      <c r="R3" s="250"/>
      <c r="S3" s="250"/>
      <c r="T3" s="250"/>
    </row>
    <row r="4" spans="1:21" ht="20.25" customHeight="1" x14ac:dyDescent="0.35">
      <c r="B4" s="248" t="s">
        <v>33</v>
      </c>
      <c r="C4" s="248"/>
      <c r="D4" s="249"/>
      <c r="E4" s="249"/>
      <c r="F4" s="246">
        <f>IFERROR(AVERAGEIF(H9:H11,"&gt;0"),0)</f>
        <v>0</v>
      </c>
      <c r="G4" s="246"/>
      <c r="H4" s="246"/>
      <c r="I4" s="21">
        <f>COUNTIF(I9:I11,"High")</f>
        <v>0</v>
      </c>
      <c r="J4" s="22"/>
      <c r="Q4" s="246">
        <f>IFERROR(AVERAGEIF(S9:S11,"&gt;0"),0)</f>
        <v>0</v>
      </c>
      <c r="R4" s="246"/>
      <c r="S4" s="246"/>
      <c r="T4" s="21">
        <f>COUNTIF(T9:T11,"High")</f>
        <v>0</v>
      </c>
    </row>
    <row r="5" spans="1:21" ht="15" thickBot="1" x14ac:dyDescent="0.4"/>
    <row r="6" spans="1:21" x14ac:dyDescent="0.35">
      <c r="A6" s="270" t="s">
        <v>34</v>
      </c>
      <c r="B6" s="271"/>
      <c r="C6" s="271"/>
      <c r="D6" s="271"/>
      <c r="E6" s="271"/>
      <c r="F6" s="271"/>
      <c r="G6" s="271"/>
      <c r="H6" s="271"/>
      <c r="I6" s="272"/>
      <c r="J6" s="270" t="s">
        <v>35</v>
      </c>
      <c r="K6" s="271"/>
      <c r="L6" s="271"/>
      <c r="M6" s="271"/>
      <c r="N6" s="273"/>
      <c r="O6" s="270" t="s">
        <v>36</v>
      </c>
      <c r="P6" s="271"/>
      <c r="Q6" s="271"/>
      <c r="R6" s="271"/>
      <c r="S6" s="271"/>
      <c r="T6" s="271"/>
      <c r="U6" s="272"/>
    </row>
    <row r="7" spans="1:21" ht="15" customHeight="1" x14ac:dyDescent="0.35">
      <c r="A7" s="251" t="s">
        <v>4</v>
      </c>
      <c r="B7" s="253" t="s">
        <v>37</v>
      </c>
      <c r="C7" s="255" t="s">
        <v>38</v>
      </c>
      <c r="D7" s="253" t="s">
        <v>39</v>
      </c>
      <c r="E7" s="253" t="s">
        <v>40</v>
      </c>
      <c r="F7" s="244" t="s">
        <v>41</v>
      </c>
      <c r="G7" s="244"/>
      <c r="H7" s="244"/>
      <c r="I7" s="245"/>
      <c r="J7" s="268" t="s">
        <v>42</v>
      </c>
      <c r="K7" s="259" t="s">
        <v>43</v>
      </c>
      <c r="L7" s="254" t="s">
        <v>44</v>
      </c>
      <c r="M7" s="259" t="s">
        <v>45</v>
      </c>
      <c r="N7" s="262" t="s">
        <v>46</v>
      </c>
      <c r="O7" s="264" t="s">
        <v>47</v>
      </c>
      <c r="P7" s="266" t="s">
        <v>48</v>
      </c>
      <c r="Q7" s="244" t="s">
        <v>49</v>
      </c>
      <c r="R7" s="244"/>
      <c r="S7" s="244"/>
      <c r="T7" s="244"/>
      <c r="U7" s="257" t="s">
        <v>50</v>
      </c>
    </row>
    <row r="8" spans="1:21" s="7" customFormat="1" ht="55.5" thickBot="1" x14ac:dyDescent="0.4">
      <c r="A8" s="252"/>
      <c r="B8" s="254"/>
      <c r="C8" s="256"/>
      <c r="D8" s="254"/>
      <c r="E8" s="254"/>
      <c r="F8" s="23" t="s">
        <v>51</v>
      </c>
      <c r="G8" s="23" t="s">
        <v>52</v>
      </c>
      <c r="H8" s="23" t="s">
        <v>53</v>
      </c>
      <c r="I8" s="24" t="s">
        <v>54</v>
      </c>
      <c r="J8" s="269"/>
      <c r="K8" s="260"/>
      <c r="L8" s="261"/>
      <c r="M8" s="260"/>
      <c r="N8" s="263"/>
      <c r="O8" s="265"/>
      <c r="P8" s="267"/>
      <c r="Q8" s="25" t="s">
        <v>51</v>
      </c>
      <c r="R8" s="25" t="s">
        <v>52</v>
      </c>
      <c r="S8" s="25" t="s">
        <v>53</v>
      </c>
      <c r="T8" s="26" t="s">
        <v>54</v>
      </c>
      <c r="U8" s="258"/>
    </row>
    <row r="9" spans="1:21" x14ac:dyDescent="0.35">
      <c r="A9" s="27">
        <v>1</v>
      </c>
      <c r="B9" s="110"/>
      <c r="C9" s="111"/>
      <c r="D9" s="68"/>
      <c r="E9" s="69"/>
      <c r="F9" s="29"/>
      <c r="G9" s="29"/>
      <c r="H9" s="29"/>
      <c r="I9" s="34"/>
      <c r="J9" s="31"/>
      <c r="K9" s="110"/>
      <c r="L9" s="57"/>
      <c r="M9" s="112"/>
      <c r="N9" s="113"/>
      <c r="O9" s="32"/>
      <c r="P9" s="28"/>
      <c r="Q9" s="29"/>
      <c r="R9" s="29"/>
      <c r="S9" s="29"/>
      <c r="T9" s="29"/>
      <c r="U9" s="33"/>
    </row>
    <row r="10" spans="1:21" x14ac:dyDescent="0.35">
      <c r="A10" s="27">
        <v>2</v>
      </c>
      <c r="B10" s="110"/>
      <c r="C10" s="111"/>
      <c r="D10" s="68"/>
      <c r="E10" s="68"/>
      <c r="F10" s="29"/>
      <c r="G10" s="29"/>
      <c r="H10" s="29"/>
      <c r="I10" s="30"/>
      <c r="J10" s="31"/>
      <c r="K10" s="110"/>
      <c r="L10" s="68"/>
      <c r="M10" s="112"/>
      <c r="N10" s="113"/>
      <c r="O10" s="32"/>
      <c r="P10" s="28"/>
      <c r="Q10" s="29"/>
      <c r="R10" s="29"/>
      <c r="S10" s="29"/>
      <c r="T10" s="29"/>
      <c r="U10" s="33"/>
    </row>
    <row r="11" spans="1:21" x14ac:dyDescent="0.35">
      <c r="A11" s="27">
        <v>3</v>
      </c>
      <c r="B11" s="110"/>
      <c r="C11" s="111"/>
      <c r="D11" s="68"/>
      <c r="E11" s="68"/>
      <c r="F11" s="29"/>
      <c r="G11" s="29"/>
      <c r="H11" s="29"/>
      <c r="I11" s="34"/>
      <c r="J11" s="31"/>
      <c r="K11" s="110"/>
      <c r="L11" s="68"/>
      <c r="M11" s="112"/>
      <c r="N11" s="113"/>
      <c r="O11" s="32"/>
      <c r="P11" s="28"/>
      <c r="Q11" s="29"/>
      <c r="R11" s="29"/>
      <c r="S11" s="29"/>
      <c r="T11" s="29"/>
      <c r="U11" s="33"/>
    </row>
  </sheetData>
  <mergeCells count="31">
    <mergeCell ref="T2:T3"/>
    <mergeCell ref="B4:C4"/>
    <mergeCell ref="D4:E4"/>
    <mergeCell ref="F4:H4"/>
    <mergeCell ref="U7:U8"/>
    <mergeCell ref="K7:K8"/>
    <mergeCell ref="L7:L8"/>
    <mergeCell ref="M7:M8"/>
    <mergeCell ref="N7:N8"/>
    <mergeCell ref="O7:O8"/>
    <mergeCell ref="P7:P8"/>
    <mergeCell ref="J7:J8"/>
    <mergeCell ref="Q7:T7"/>
    <mergeCell ref="A6:I6"/>
    <mergeCell ref="J6:N6"/>
    <mergeCell ref="O6:U6"/>
    <mergeCell ref="F7:I7"/>
    <mergeCell ref="Q4:S4"/>
    <mergeCell ref="A1:D1"/>
    <mergeCell ref="B2:C2"/>
    <mergeCell ref="D2:E2"/>
    <mergeCell ref="F2:H3"/>
    <mergeCell ref="I2:I3"/>
    <mergeCell ref="B3:C3"/>
    <mergeCell ref="D3:E3"/>
    <mergeCell ref="Q2:S3"/>
    <mergeCell ref="A7:A8"/>
    <mergeCell ref="B7:B8"/>
    <mergeCell ref="C7:C8"/>
    <mergeCell ref="D7:D8"/>
    <mergeCell ref="E7:E8"/>
  </mergeCells>
  <conditionalFormatting sqref="F4">
    <cfRule type="cellIs" dxfId="11" priority="28" operator="greaterThanOrEqual">
      <formula>18</formula>
    </cfRule>
    <cfRule type="cellIs" dxfId="10" priority="29" operator="between">
      <formula>8</formula>
      <formula>18</formula>
    </cfRule>
    <cfRule type="cellIs" dxfId="9" priority="30" operator="lessThan">
      <formula>8</formula>
    </cfRule>
  </conditionalFormatting>
  <conditionalFormatting sqref="Q4">
    <cfRule type="cellIs" dxfId="5" priority="25" operator="greaterThanOrEqual">
      <formula>18</formula>
    </cfRule>
    <cfRule type="cellIs" dxfId="4" priority="26" operator="between">
      <formula>8</formula>
      <formula>18</formula>
    </cfRule>
    <cfRule type="cellIs" dxfId="3" priority="27" operator="lessThan">
      <formula>8</formula>
    </cfRule>
  </conditionalFormatting>
  <dataValidations count="2">
    <dataValidation type="list" allowBlank="1" showInputMessage="1" showErrorMessage="1" sqref="F9:G11" xr:uid="{00000000-0002-0000-0200-000000000000}">
      <formula1>"1,2,3,4,5"</formula1>
    </dataValidation>
    <dataValidation type="list" allowBlank="1" showInputMessage="1" showErrorMessage="1" sqref="B9:B11" xr:uid="{00000000-0002-0000-0200-000001000000}">
      <formula1>"Governance,Management,Finance,Operations,Other"</formula1>
    </dataValidation>
  </dataValidations>
  <pageMargins left="0.7" right="0.7" top="0.75" bottom="0.75" header="0.3" footer="0.3"/>
  <pageSetup paperSize="9" scale="39" orientation="portrait" r:id="rId1"/>
  <colBreaks count="1" manualBreakCount="1">
    <brk id="15" max="10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C58E35ED-8BE7-44C8-B6A7-E00BA2001F23}">
            <xm:f>NOT(ISERROR(SEARCH('C:\Users\amybenn\Library\Containers\com.microsoft.Excel\Data\Documents\var\folders\63\m8yb5s7n1wz9l7zy98z5z0l40000gn\T\com.microsoft.Outlook\Outlook Temp\[Copy of Innovate Durban_LivingLabsRiskFinal.xlsx]Categories'!#REF!,I9)))</xm:f>
            <xm:f>'C:\Users\amybenn\Library\Containers\com.microsoft.Excel\Data\Documents\var\folders\63\m8yb5s7n1wz9l7zy98z5z0l40000gn\T\com.microsoft.Outlook\Outlook Temp\[Copy of Innovate Durban_LivingLabsRiskFinal.xlsx]Categories'!#REF!</xm:f>
            <x14:dxf>
              <fill>
                <patternFill>
                  <bgColor rgb="FFFF0000"/>
                </patternFill>
              </fill>
            </x14:dxf>
          </x14:cfRule>
          <x14:cfRule type="containsText" priority="2" operator="containsText" id="{44CFF13F-DE2C-424A-8C7D-64D712543D2E}">
            <xm:f>NOT(ISERROR(SEARCH('C:\Users\amybenn\Library\Containers\com.microsoft.Excel\Data\Documents\var\folders\63\m8yb5s7n1wz9l7zy98z5z0l40000gn\T\com.microsoft.Outlook\Outlook Temp\[Copy of Innovate Durban_LivingLabsRiskFinal.xlsx]Categories'!#REF!,I9)))</xm:f>
            <xm:f>'C:\Users\amybenn\Library\Containers\com.microsoft.Excel\Data\Documents\var\folders\63\m8yb5s7n1wz9l7zy98z5z0l40000gn\T\com.microsoft.Outlook\Outlook Temp\[Copy of Innovate Durban_LivingLabsRiskFinal.xlsx]Categories'!#REF!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3" operator="containsText" id="{2012D534-1029-41D0-B69C-E369A50A10AA}">
            <xm:f>NOT(ISERROR(SEARCH('C:\Users\amybenn\Library\Containers\com.microsoft.Excel\Data\Documents\var\folders\63\m8yb5s7n1wz9l7zy98z5z0l40000gn\T\com.microsoft.Outlook\Outlook Temp\[Copy of Innovate Durban_LivingLabsRiskFinal.xlsx]Categories'!#REF!,I9)))</xm:f>
            <xm:f>'C:\Users\amybenn\Library\Containers\com.microsoft.Excel\Data\Documents\var\folders\63\m8yb5s7n1wz9l7zy98z5z0l40000gn\T\com.microsoft.Outlook\Outlook Temp\[Copy of Innovate Durban_LivingLabsRiskFinal.xlsx]Categories'!#REF!</xm:f>
            <x14:dxf>
              <fill>
                <patternFill>
                  <bgColor rgb="FF00B050"/>
                </patternFill>
              </fill>
            </x14:dxf>
          </x14:cfRule>
          <xm:sqref>I9:J11</xm:sqref>
        </x14:conditionalFormatting>
        <x14:conditionalFormatting xmlns:xm="http://schemas.microsoft.com/office/excel/2006/main">
          <x14:cfRule type="containsText" priority="16" operator="containsText" id="{A4E873B5-9626-4592-9EC3-7F10B41D9C4D}">
            <xm:f>NOT(ISERROR(SEARCH('C:\Users\amybenn\Library\Containers\com.microsoft.Excel\Data\Documents\var\folders\63\m8yb5s7n1wz9l7zy98z5z0l40000gn\T\com.microsoft.Outlook\Outlook Temp\[Copy of Innovate Durban_LivingLabsRiskFinal.xlsx]Categories'!#REF!,T9)))</xm:f>
            <xm:f>'C:\Users\amybenn\Library\Containers\com.microsoft.Excel\Data\Documents\var\folders\63\m8yb5s7n1wz9l7zy98z5z0l40000gn\T\com.microsoft.Outlook\Outlook Temp\[Copy of Innovate Durban_LivingLabsRiskFinal.xlsx]Categories'!#REF!</xm:f>
            <x14:dxf>
              <fill>
                <patternFill>
                  <bgColor rgb="FFFF0000"/>
                </patternFill>
              </fill>
            </x14:dxf>
          </x14:cfRule>
          <x14:cfRule type="containsText" priority="17" operator="containsText" id="{7521662E-8063-465F-82A7-723BA612B00D}">
            <xm:f>NOT(ISERROR(SEARCH('C:\Users\amybenn\Library\Containers\com.microsoft.Excel\Data\Documents\var\folders\63\m8yb5s7n1wz9l7zy98z5z0l40000gn\T\com.microsoft.Outlook\Outlook Temp\[Copy of Innovate Durban_LivingLabsRiskFinal.xlsx]Categories'!#REF!,T9)))</xm:f>
            <xm:f>'C:\Users\amybenn\Library\Containers\com.microsoft.Excel\Data\Documents\var\folders\63\m8yb5s7n1wz9l7zy98z5z0l40000gn\T\com.microsoft.Outlook\Outlook Temp\[Copy of Innovate Durban_LivingLabsRiskFinal.xlsx]Categories'!#REF!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8" operator="containsText" id="{E1C35A9F-561A-4E37-9952-34FE81C2792E}">
            <xm:f>NOT(ISERROR(SEARCH('C:\Users\amybenn\Library\Containers\com.microsoft.Excel\Data\Documents\var\folders\63\m8yb5s7n1wz9l7zy98z5z0l40000gn\T\com.microsoft.Outlook\Outlook Temp\[Copy of Innovate Durban_LivingLabsRiskFinal.xlsx]Categories'!#REF!,T9)))</xm:f>
            <xm:f>'C:\Users\amybenn\Library\Containers\com.microsoft.Excel\Data\Documents\var\folders\63\m8yb5s7n1wz9l7zy98z5z0l40000gn\T\com.microsoft.Outlook\Outlook Temp\[Copy of Innovate Durban_LivingLabsRiskFinal.xlsx]Categories'!#REF!</xm:f>
            <x14:dxf>
              <fill>
                <patternFill>
                  <bgColor rgb="FF00B050"/>
                </patternFill>
              </fill>
            </x14:dxf>
          </x14:cfRule>
          <xm:sqref>T9:T11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'C:\Users\amybenn\Library\Containers\com.microsoft.Excel\Data\Documents\Z:\var\folders\63\m8yb5s7n1wz9l7zy98z5z0l40000gn\T\com.microsoft.Outlook\Outlook Temp\[Copy of Innovate Durban_LivingLabsRiskFinal.xlsx]Categories'!#REF!</xm:f>
          </x14:formula1>
          <xm:sqref>O9:O11 K9:K11 Q9:R11</xm:sqref>
        </x14:dataValidation>
      </x14:dataValidations>
    </ext>
  </extLst>
</worksheet>
</file>

<file path=docMetadata/LabelInfo.xml><?xml version="1.0" encoding="utf-8"?>
<clbl:labelList xmlns:clbl="http://schemas.microsoft.com/office/2020/mipLabelMetadata">
  <clbl:label id="{4c3f3e76-6920-4f6e-8a27-54612864ec24}" enabled="1" method="Privileged" siteId="{b0db2de3-03fb-4b84-ac2e-2d33846e883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Qrtrly Budget per Milestone_ID</vt:lpstr>
      <vt:lpstr>Risk Regsiter </vt:lpstr>
      <vt:lpstr>'Qrtrly Budget per Milestone_ID'!Print_Area</vt:lpstr>
      <vt:lpstr>'Risk Regsiter '!Print_Area</vt:lpstr>
      <vt:lpstr>'Qrtrly Budget per Milestone_ID'!Print_Titles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Sarel Van Der Walt</dc:creator>
  <cp:lastModifiedBy>Karabo Sibiya</cp:lastModifiedBy>
  <cp:lastPrinted>2020-10-01T09:56:16Z</cp:lastPrinted>
  <dcterms:created xsi:type="dcterms:W3CDTF">2018-10-16T12:18:38Z</dcterms:created>
  <dcterms:modified xsi:type="dcterms:W3CDTF">2025-10-12T13:47:58Z</dcterms:modified>
</cp:coreProperties>
</file>